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groupebpce-my.sharepoint.com/personal/gregory_rousseau_creditfoncier_fr/Documents/CP/REPORTINGS_SCF/T+42_HTT/20250930/LAST/V1/"/>
    </mc:Choice>
  </mc:AlternateContent>
  <xr:revisionPtr revIDLastSave="6" documentId="13_ncr:1_{0656F5D0-B0EF-4D9A-AC24-EB0DE21647F0}" xr6:coauthVersionLast="47" xr6:coauthVersionMax="47" xr10:uidLastSave="{A1CD1F05-AF1F-4B7A-9118-19F87FB81157}"/>
  <bookViews>
    <workbookView xWindow="-110" yWindow="-110" windowWidth="19420" windowHeight="10300" tabRatio="902" activeTab="2" xr2:uid="{00000000-000D-0000-FFFF-FFFF00000000}"/>
  </bookViews>
  <sheets>
    <sheet name="Introduction" sheetId="5" r:id="rId1"/>
    <sheet name="A. HTT General" sheetId="8" r:id="rId2"/>
    <sheet name="B1. HTT Mortgage Assets" sheetId="9" r:id="rId3"/>
    <sheet name="B2. HTT Public Sector Assets" sheetId="10" r:id="rId4"/>
    <sheet name="B3. HTT Shipping Assets" sheetId="30" r:id="rId5"/>
    <sheet name="C. HTT Harmonised Glossary" sheetId="12" r:id="rId6"/>
    <sheet name="Disclaimer" sheetId="13" r:id="rId7"/>
    <sheet name="Garde" sheetId="23" r:id="rId8"/>
    <sheet name="D1. NTT Overview" sheetId="17" r:id="rId9"/>
    <sheet name="D2 NTT Residential" sheetId="18" r:id="rId10"/>
    <sheet name="D3 NTT Public sector" sheetId="19" r:id="rId11"/>
    <sheet name="D4 NTT Covered bonds" sheetId="20" r:id="rId12"/>
    <sheet name="D5 NTT Explanations" sheetId="21" r:id="rId13"/>
    <sheet name=" D6 NTT Disclaimer " sheetId="22" r:id="rId14"/>
    <sheet name="E. Optional ECB-ECAIs data" sheetId="24" r:id="rId15"/>
    <sheet name="F1. Sustainable M data" sheetId="27" r:id="rId16"/>
    <sheet name="F2. Sustainable PS data" sheetId="28" r:id="rId17"/>
    <sheet name="Temp. Optional COVID 19 impact" sheetId="25" r:id="rId18"/>
  </sheets>
  <externalReferences>
    <externalReference r:id="rId19"/>
  </externalReferences>
  <definedNames>
    <definedName name="_xlnm._FilterDatabase" localSheetId="2" hidden="1">'B1. HTT Mortgage Assets'!$A$11:$D$187</definedName>
    <definedName name="acceptable_use_policy" localSheetId="6">Disclaimer!#REF!</definedName>
    <definedName name="general_tc" localSheetId="6">Disclaimer!$A$61</definedName>
    <definedName name="_xlnm.Print_Titles" localSheetId="6">Disclaimer!$2:$2</definedName>
    <definedName name="privacy_policy" localSheetId="6">Disclaimer!$A$136</definedName>
    <definedName name="_xlnm.Print_Area" localSheetId="1">'A. HTT General'!$A$1:$G$343</definedName>
    <definedName name="_xlnm.Print_Area" localSheetId="2">'B1. HTT Mortgage Assets'!$A$1:$G$622</definedName>
    <definedName name="_xlnm.Print_Area" localSheetId="3">'B2. HTT Public Sector Assets'!$A$1:$G$179</definedName>
    <definedName name="_xlnm.Print_Area" localSheetId="4">'B3. HTT Shipping Assets'!$A$1:$G$253</definedName>
    <definedName name="_xlnm.Print_Area" localSheetId="5">'C. HTT Harmonised Glossary'!$A$1:$C$38</definedName>
    <definedName name="_xlnm.Print_Area" localSheetId="12">'D5 NTT Explanations'!$A$1:$L$78</definedName>
    <definedName name="_xlnm.Print_Area" localSheetId="6">Disclaimer!$A$1:$A$170</definedName>
    <definedName name="_xlnm.Print_Area" localSheetId="14">'E. Optional ECB-ECAIs data'!$A$2:$G$87</definedName>
    <definedName name="_xlnm.Print_Area" localSheetId="0">Introduction!$B$2:$J$49</definedName>
    <definedName name="_xlnm.Print_Area" localSheetId="17">'Temp. Optional COVID 19 impact'!$A$1:$I$34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79" i="30" l="1"/>
  <c r="G185" i="30" s="1"/>
  <c r="C179" i="30"/>
  <c r="F183" i="30" s="1"/>
  <c r="D157" i="30"/>
  <c r="G163" i="30" s="1"/>
  <c r="C157" i="30"/>
  <c r="F161" i="30" s="1"/>
  <c r="G154" i="30"/>
  <c r="G153" i="30"/>
  <c r="G150" i="30"/>
  <c r="D144" i="30"/>
  <c r="G143" i="30" s="1"/>
  <c r="C144" i="30"/>
  <c r="F143" i="30" s="1"/>
  <c r="F142" i="30"/>
  <c r="F141" i="30"/>
  <c r="F140" i="30"/>
  <c r="F138" i="30"/>
  <c r="F137" i="30"/>
  <c r="F136" i="30"/>
  <c r="F134" i="30"/>
  <c r="F133" i="30"/>
  <c r="F132" i="30"/>
  <c r="F130" i="30"/>
  <c r="F129" i="30"/>
  <c r="F128" i="30"/>
  <c r="F127" i="30"/>
  <c r="F126" i="30"/>
  <c r="F125" i="30"/>
  <c r="F124" i="30"/>
  <c r="F123" i="30"/>
  <c r="F122" i="30"/>
  <c r="F121" i="30"/>
  <c r="F120" i="30"/>
  <c r="C58" i="30"/>
  <c r="C54" i="30"/>
  <c r="C26" i="30"/>
  <c r="G128" i="30" l="1"/>
  <c r="G124" i="30"/>
  <c r="G136" i="30"/>
  <c r="G133" i="30"/>
  <c r="G140" i="30"/>
  <c r="G125" i="30"/>
  <c r="G129" i="30"/>
  <c r="G122" i="30"/>
  <c r="G126" i="30"/>
  <c r="G130" i="30"/>
  <c r="G134" i="30"/>
  <c r="G138" i="30"/>
  <c r="G142" i="30"/>
  <c r="G137" i="30"/>
  <c r="F131" i="30"/>
  <c r="F144" i="30" s="1"/>
  <c r="F135" i="30"/>
  <c r="F139" i="30"/>
  <c r="G120" i="30"/>
  <c r="G132" i="30"/>
  <c r="G121" i="30"/>
  <c r="G141" i="30"/>
  <c r="G123" i="30"/>
  <c r="G127" i="30"/>
  <c r="G131" i="30"/>
  <c r="G135" i="30"/>
  <c r="G139" i="30"/>
  <c r="G161" i="30"/>
  <c r="F149" i="30"/>
  <c r="G149" i="30"/>
  <c r="G171" i="30"/>
  <c r="G172" i="30"/>
  <c r="G175" i="30"/>
  <c r="G176" i="30"/>
  <c r="F157" i="30"/>
  <c r="G160" i="30"/>
  <c r="G182" i="30"/>
  <c r="F171" i="30"/>
  <c r="F172" i="30"/>
  <c r="G183" i="30"/>
  <c r="F160" i="30"/>
  <c r="F175" i="30"/>
  <c r="F182" i="30"/>
  <c r="F151" i="30"/>
  <c r="F155" i="30"/>
  <c r="F158" i="30"/>
  <c r="F162" i="30"/>
  <c r="F173" i="30"/>
  <c r="F177" i="30"/>
  <c r="F180" i="30"/>
  <c r="F184" i="30"/>
  <c r="F153" i="30"/>
  <c r="G151" i="30"/>
  <c r="G155" i="30"/>
  <c r="G158" i="30"/>
  <c r="G162" i="30"/>
  <c r="G173" i="30"/>
  <c r="G177" i="30"/>
  <c r="G180" i="30"/>
  <c r="G184" i="30"/>
  <c r="F176" i="30"/>
  <c r="F152" i="30"/>
  <c r="F156" i="30"/>
  <c r="F159" i="30"/>
  <c r="F163" i="30"/>
  <c r="F174" i="30"/>
  <c r="F178" i="30"/>
  <c r="F181" i="30"/>
  <c r="F185" i="30"/>
  <c r="F150" i="30"/>
  <c r="F154" i="30"/>
  <c r="G152" i="30"/>
  <c r="G156" i="30"/>
  <c r="G159" i="30"/>
  <c r="G174" i="30"/>
  <c r="G178" i="30"/>
  <c r="G181" i="30"/>
  <c r="G144" i="30" l="1"/>
  <c r="G157" i="30"/>
  <c r="G179" i="30"/>
  <c r="F179" i="30"/>
  <c r="D382" i="9" l="1"/>
  <c r="C382" i="9"/>
  <c r="F201" i="27" l="1"/>
  <c r="F124" i="27"/>
  <c r="C304" i="8"/>
  <c r="C303" i="8"/>
  <c r="C298" i="8"/>
  <c r="C297" i="8"/>
  <c r="C296" i="8"/>
  <c r="C292" i="8"/>
  <c r="C289" i="8"/>
  <c r="C288" i="8"/>
  <c r="C121" i="28"/>
  <c r="C117" i="28"/>
  <c r="C89" i="28"/>
  <c r="G636" i="27"/>
  <c r="G635" i="27"/>
  <c r="D635" i="27"/>
  <c r="C635" i="27"/>
  <c r="G634" i="27"/>
  <c r="G633" i="27"/>
  <c r="G632" i="27"/>
  <c r="G631" i="27"/>
  <c r="G630" i="27"/>
  <c r="G629" i="27"/>
  <c r="G628" i="27"/>
  <c r="G627" i="27"/>
  <c r="G626" i="27"/>
  <c r="G625" i="27"/>
  <c r="G624" i="27"/>
  <c r="G623" i="27"/>
  <c r="G622" i="27"/>
  <c r="G621" i="27"/>
  <c r="F618" i="27"/>
  <c r="D618" i="27"/>
  <c r="G617" i="27" s="1"/>
  <c r="C618" i="27"/>
  <c r="G615" i="27"/>
  <c r="F614" i="27"/>
  <c r="D602" i="27"/>
  <c r="G600" i="27" s="1"/>
  <c r="C602" i="27"/>
  <c r="G601" i="27"/>
  <c r="F601" i="27"/>
  <c r="F600" i="27"/>
  <c r="G599" i="27"/>
  <c r="F599" i="27"/>
  <c r="G598" i="27"/>
  <c r="F598" i="27"/>
  <c r="G597" i="27"/>
  <c r="F597" i="27"/>
  <c r="G596" i="27"/>
  <c r="F596" i="27"/>
  <c r="G595" i="27"/>
  <c r="F595" i="27"/>
  <c r="G594" i="27"/>
  <c r="F594" i="27"/>
  <c r="G593" i="27"/>
  <c r="F593" i="27"/>
  <c r="G592" i="27"/>
  <c r="F592" i="27"/>
  <c r="G591" i="27"/>
  <c r="F591" i="27"/>
  <c r="G590" i="27"/>
  <c r="F590" i="27"/>
  <c r="G589" i="27"/>
  <c r="F589" i="27"/>
  <c r="F602" i="27" s="1"/>
  <c r="D587" i="27"/>
  <c r="G586" i="27" s="1"/>
  <c r="C587" i="27"/>
  <c r="F586" i="27" s="1"/>
  <c r="G585" i="27"/>
  <c r="F585" i="27"/>
  <c r="F583" i="27"/>
  <c r="G581" i="27"/>
  <c r="F581" i="27"/>
  <c r="F579" i="27"/>
  <c r="G577" i="27"/>
  <c r="F577" i="27"/>
  <c r="G575" i="27"/>
  <c r="F575" i="27"/>
  <c r="G573" i="27"/>
  <c r="F573" i="27"/>
  <c r="G571" i="27"/>
  <c r="F571" i="27"/>
  <c r="G569" i="27"/>
  <c r="F569" i="27"/>
  <c r="D564" i="27"/>
  <c r="G563" i="27" s="1"/>
  <c r="C564" i="27"/>
  <c r="F563" i="27" s="1"/>
  <c r="G562" i="27"/>
  <c r="F562" i="27"/>
  <c r="G558" i="27"/>
  <c r="F558" i="27"/>
  <c r="F556" i="27"/>
  <c r="G554" i="27"/>
  <c r="F554" i="27"/>
  <c r="G552" i="27"/>
  <c r="F552" i="27"/>
  <c r="G550" i="27"/>
  <c r="F550" i="27"/>
  <c r="G548" i="27"/>
  <c r="F548" i="27"/>
  <c r="G546" i="27"/>
  <c r="F546" i="27"/>
  <c r="D507" i="27"/>
  <c r="G506" i="27" s="1"/>
  <c r="C507" i="27"/>
  <c r="F506" i="27" s="1"/>
  <c r="G505" i="27"/>
  <c r="F505" i="27"/>
  <c r="F503" i="27"/>
  <c r="G501" i="27"/>
  <c r="F501" i="27"/>
  <c r="G499" i="27"/>
  <c r="F499" i="27"/>
  <c r="D485" i="27"/>
  <c r="G482" i="27" s="1"/>
  <c r="C485" i="27"/>
  <c r="F481" i="27" s="1"/>
  <c r="G481" i="27"/>
  <c r="G477" i="27"/>
  <c r="F477" i="27"/>
  <c r="D472" i="27"/>
  <c r="G471" i="27" s="1"/>
  <c r="C472" i="27"/>
  <c r="F471" i="27" s="1"/>
  <c r="G470" i="27"/>
  <c r="F470" i="27"/>
  <c r="G466" i="27"/>
  <c r="F466" i="27"/>
  <c r="G462" i="27"/>
  <c r="F462" i="27"/>
  <c r="F460" i="27"/>
  <c r="G458" i="27"/>
  <c r="F458" i="27"/>
  <c r="F456" i="27"/>
  <c r="G454" i="27"/>
  <c r="F454" i="27"/>
  <c r="G452" i="27"/>
  <c r="F452" i="27"/>
  <c r="G450" i="27"/>
  <c r="F450" i="27"/>
  <c r="G448" i="27"/>
  <c r="F448" i="27"/>
  <c r="G404" i="27"/>
  <c r="G403" i="27"/>
  <c r="G402" i="27"/>
  <c r="G401" i="27"/>
  <c r="G400" i="27"/>
  <c r="G399" i="27"/>
  <c r="G398" i="27"/>
  <c r="G397" i="27"/>
  <c r="G396" i="27"/>
  <c r="G395" i="27"/>
  <c r="F97" i="27"/>
  <c r="D97" i="27"/>
  <c r="C97" i="27"/>
  <c r="F93" i="27"/>
  <c r="D93" i="27"/>
  <c r="C93" i="27"/>
  <c r="D65" i="27"/>
  <c r="G17" i="27"/>
  <c r="F17" i="27"/>
  <c r="G15" i="27"/>
  <c r="F15" i="27"/>
  <c r="G18" i="27" l="1"/>
  <c r="F485" i="27"/>
  <c r="G602" i="27"/>
  <c r="F483" i="27"/>
  <c r="F560" i="27"/>
  <c r="G456" i="27"/>
  <c r="G460" i="27"/>
  <c r="G464" i="27"/>
  <c r="G468" i="27"/>
  <c r="G503" i="27"/>
  <c r="G579" i="27"/>
  <c r="G583" i="27"/>
  <c r="F449" i="27"/>
  <c r="F472" i="27" s="1"/>
  <c r="F453" i="27"/>
  <c r="F457" i="27"/>
  <c r="F461" i="27"/>
  <c r="F465" i="27"/>
  <c r="F469" i="27"/>
  <c r="F480" i="27"/>
  <c r="F484" i="27"/>
  <c r="F500" i="27"/>
  <c r="F507" i="27" s="1"/>
  <c r="F504" i="27"/>
  <c r="F549" i="27"/>
  <c r="F553" i="27"/>
  <c r="F557" i="27"/>
  <c r="F561" i="27"/>
  <c r="F572" i="27"/>
  <c r="F576" i="27"/>
  <c r="F580" i="27"/>
  <c r="F584" i="27"/>
  <c r="F464" i="27"/>
  <c r="F468" i="27"/>
  <c r="F479" i="27"/>
  <c r="G479" i="27"/>
  <c r="G485" i="27" s="1"/>
  <c r="G483" i="27"/>
  <c r="G556" i="27"/>
  <c r="G560" i="27"/>
  <c r="G449" i="27"/>
  <c r="G472" i="27" s="1"/>
  <c r="G453" i="27"/>
  <c r="G457" i="27"/>
  <c r="G461" i="27"/>
  <c r="G465" i="27"/>
  <c r="G469" i="27"/>
  <c r="G480" i="27"/>
  <c r="G484" i="27"/>
  <c r="G500" i="27"/>
  <c r="G507" i="27" s="1"/>
  <c r="G504" i="27"/>
  <c r="G549" i="27"/>
  <c r="G553" i="27"/>
  <c r="G557" i="27"/>
  <c r="G561" i="27"/>
  <c r="G572" i="27"/>
  <c r="G576" i="27"/>
  <c r="G580" i="27"/>
  <c r="G584" i="27"/>
  <c r="G614" i="27"/>
  <c r="G618" i="27" s="1"/>
  <c r="G616" i="27"/>
  <c r="F451" i="27"/>
  <c r="F455" i="27"/>
  <c r="F459" i="27"/>
  <c r="F463" i="27"/>
  <c r="F467" i="27"/>
  <c r="F478" i="27"/>
  <c r="F482" i="27"/>
  <c r="F502" i="27"/>
  <c r="F547" i="27"/>
  <c r="F564" i="27" s="1"/>
  <c r="F551" i="27"/>
  <c r="F555" i="27"/>
  <c r="F559" i="27"/>
  <c r="F570" i="27"/>
  <c r="F587" i="27" s="1"/>
  <c r="F574" i="27"/>
  <c r="F578" i="27"/>
  <c r="F582" i="27"/>
  <c r="G451" i="27"/>
  <c r="G455" i="27"/>
  <c r="G459" i="27"/>
  <c r="G463" i="27"/>
  <c r="G467" i="27"/>
  <c r="G478" i="27"/>
  <c r="G502" i="27"/>
  <c r="G547" i="27"/>
  <c r="G564" i="27" s="1"/>
  <c r="G551" i="27"/>
  <c r="G555" i="27"/>
  <c r="G559" i="27"/>
  <c r="G570" i="27"/>
  <c r="G587" i="27" s="1"/>
  <c r="G574" i="27"/>
  <c r="G578" i="27"/>
  <c r="G582" i="27"/>
  <c r="G122" i="8" l="1"/>
  <c r="G123" i="8"/>
  <c r="G124" i="8"/>
  <c r="G125" i="8"/>
  <c r="G126" i="8"/>
  <c r="G127" i="8"/>
  <c r="G129" i="8"/>
  <c r="F76" i="9" l="1"/>
  <c r="D76" i="9"/>
  <c r="C76" i="9"/>
  <c r="F72" i="9"/>
  <c r="D72" i="9"/>
  <c r="C72" i="9"/>
  <c r="H23" i="25" l="1"/>
  <c r="G25" i="25"/>
  <c r="D25" i="25"/>
  <c r="C25" i="25"/>
  <c r="H24" i="25"/>
  <c r="F25" i="25" l="1"/>
  <c r="H22" i="25"/>
  <c r="H25" i="25" s="1"/>
  <c r="E25" i="25"/>
  <c r="D22" i="19" l="1"/>
  <c r="F126" i="17" l="1"/>
  <c r="F124" i="17"/>
  <c r="H37" i="19" l="1"/>
  <c r="K149" i="17" l="1"/>
  <c r="J149" i="17"/>
  <c r="I149" i="17"/>
  <c r="H149" i="17"/>
  <c r="G149" i="17"/>
  <c r="F149" i="17"/>
  <c r="E149" i="17"/>
  <c r="E125" i="19" l="1"/>
  <c r="D125" i="19"/>
  <c r="J147" i="17"/>
  <c r="I147" i="17"/>
  <c r="H147" i="17"/>
  <c r="G147" i="17"/>
  <c r="F147" i="17"/>
  <c r="K135" i="17"/>
  <c r="J135" i="17"/>
  <c r="I135" i="17"/>
  <c r="H135" i="17"/>
  <c r="G135" i="17"/>
  <c r="F135" i="17"/>
  <c r="E135" i="17"/>
  <c r="E57" i="20" l="1"/>
  <c r="E52" i="20"/>
  <c r="E43" i="20"/>
  <c r="E33" i="20"/>
  <c r="E28" i="20"/>
  <c r="E17" i="20"/>
  <c r="D5" i="20"/>
  <c r="F132" i="19"/>
  <c r="D132" i="19" s="1"/>
  <c r="D5" i="19"/>
  <c r="F193" i="18"/>
  <c r="D193" i="18" s="1"/>
  <c r="D5" i="18"/>
  <c r="E193" i="17"/>
  <c r="K150" i="17"/>
  <c r="J150" i="17"/>
  <c r="I150" i="17"/>
  <c r="H150" i="17"/>
  <c r="G150" i="17"/>
  <c r="F150" i="17"/>
  <c r="E150" i="17"/>
  <c r="F88" i="17"/>
  <c r="K147" i="17" l="1"/>
  <c r="G155" i="8" l="1"/>
  <c r="G140" i="8"/>
  <c r="G146" i="8"/>
  <c r="G148" i="8"/>
  <c r="G152" i="8"/>
  <c r="G150" i="8"/>
  <c r="G142" i="8"/>
  <c r="G153" i="8"/>
  <c r="G145" i="8"/>
  <c r="G147" i="8"/>
  <c r="G143" i="8"/>
  <c r="G139" i="8"/>
  <c r="G141" i="8"/>
  <c r="G144" i="8"/>
  <c r="G149" i="8"/>
  <c r="G115" i="8" l="1"/>
  <c r="G114" i="8"/>
  <c r="G117" i="8"/>
  <c r="G120" i="8"/>
  <c r="G118" i="8"/>
  <c r="G121" i="8"/>
  <c r="G113" i="8"/>
  <c r="G116" i="8"/>
  <c r="G119" i="8"/>
  <c r="E147" i="17" l="1"/>
  <c r="E180" i="17" l="1"/>
  <c r="D193" i="17" l="1"/>
  <c r="H50" i="19" l="1"/>
  <c r="H48" i="19"/>
  <c r="H47" i="19"/>
  <c r="H45" i="19" l="1"/>
  <c r="F53" i="19"/>
  <c r="D37" i="10" l="1"/>
  <c r="C37" i="10"/>
  <c r="G24" i="10" l="1"/>
  <c r="G25" i="10"/>
  <c r="G27" i="10"/>
  <c r="G23" i="10"/>
  <c r="G28" i="10"/>
  <c r="G22" i="10"/>
  <c r="G26" i="10"/>
  <c r="F26" i="10"/>
  <c r="F24" i="10"/>
  <c r="F22" i="10"/>
  <c r="F23" i="10"/>
  <c r="F25" i="10"/>
  <c r="F28" i="10"/>
  <c r="F27" i="10"/>
  <c r="F37" i="10" l="1"/>
  <c r="G37" i="10"/>
  <c r="F92" i="17" l="1"/>
  <c r="F93" i="17" s="1"/>
  <c r="E181" i="17"/>
  <c r="O36" i="19" l="1"/>
  <c r="O32" i="19"/>
  <c r="O31" i="19"/>
  <c r="L37" i="19"/>
  <c r="O29" i="19" l="1"/>
  <c r="O30" i="19"/>
  <c r="G37" i="19"/>
  <c r="I37" i="19"/>
  <c r="O35" i="19"/>
  <c r="J37" i="19"/>
  <c r="K37" i="19"/>
  <c r="M37" i="19"/>
  <c r="O33" i="19"/>
  <c r="O28" i="19"/>
  <c r="F37" i="19"/>
  <c r="O34" i="19"/>
  <c r="O37" i="19" l="1"/>
  <c r="P34" i="19" s="1"/>
  <c r="P33" i="19"/>
  <c r="P29" i="19" l="1"/>
  <c r="P30" i="19"/>
  <c r="P32" i="19"/>
  <c r="P36" i="19"/>
  <c r="P31" i="19"/>
  <c r="P35" i="19"/>
  <c r="P28" i="19"/>
  <c r="P37" i="19" l="1"/>
  <c r="H46" i="19" l="1"/>
  <c r="C152" i="10" l="1"/>
  <c r="F155" i="10" l="1"/>
  <c r="F159" i="10"/>
  <c r="F157" i="10"/>
  <c r="F153" i="10"/>
  <c r="F149" i="10"/>
  <c r="F156" i="10"/>
  <c r="F150" i="10"/>
  <c r="F151" i="10"/>
  <c r="F154" i="10"/>
  <c r="F158" i="10"/>
  <c r="F148" i="10"/>
  <c r="H44" i="19" l="1"/>
  <c r="F152" i="10"/>
  <c r="F59" i="17"/>
  <c r="E22" i="19" l="1"/>
  <c r="F125" i="19"/>
  <c r="D167" i="8" l="1"/>
  <c r="G166" i="8" l="1"/>
  <c r="G164" i="8"/>
  <c r="G165" i="8"/>
  <c r="G167" i="8" l="1"/>
  <c r="G608" i="9" l="1"/>
  <c r="G612" i="9"/>
  <c r="G606" i="9"/>
  <c r="G607" i="9"/>
  <c r="G616" i="9"/>
  <c r="G613" i="9"/>
  <c r="G609" i="9"/>
  <c r="G619" i="9"/>
  <c r="G618" i="9"/>
  <c r="G604" i="9"/>
  <c r="G605" i="9"/>
  <c r="G615" i="9"/>
  <c r="G617" i="9"/>
  <c r="G621" i="9"/>
  <c r="G611" i="9"/>
  <c r="G610" i="9"/>
  <c r="G614" i="9"/>
  <c r="G620" i="9"/>
  <c r="F621" i="9"/>
  <c r="F620" i="9"/>
  <c r="F617" i="9"/>
  <c r="F386" i="9" l="1"/>
  <c r="F383" i="9"/>
  <c r="F388" i="9"/>
  <c r="F390" i="9"/>
  <c r="F389" i="9"/>
  <c r="F382" i="9"/>
  <c r="F385" i="9"/>
  <c r="F393" i="9"/>
  <c r="F392" i="9"/>
  <c r="F391" i="9"/>
  <c r="F387" i="9"/>
  <c r="G392" i="9"/>
  <c r="G389" i="9"/>
  <c r="G378" i="9"/>
  <c r="G385" i="9"/>
  <c r="G380" i="9"/>
  <c r="G384" i="9"/>
  <c r="G381" i="9"/>
  <c r="G388" i="9"/>
  <c r="G387" i="9"/>
  <c r="G390" i="9"/>
  <c r="G377" i="9"/>
  <c r="G383" i="9"/>
  <c r="G375" i="9"/>
  <c r="G382" i="9"/>
  <c r="G393" i="9"/>
  <c r="G391" i="9"/>
  <c r="G386" i="9"/>
  <c r="G376" i="9"/>
  <c r="G379" i="9"/>
  <c r="C15" i="9" l="1"/>
  <c r="F20" i="9" l="1"/>
  <c r="F12" i="9"/>
  <c r="F24" i="9"/>
  <c r="F25" i="9"/>
  <c r="F17" i="9"/>
  <c r="F19" i="9"/>
  <c r="F21" i="9"/>
  <c r="F13" i="9"/>
  <c r="F26" i="9"/>
  <c r="F22" i="9"/>
  <c r="F16" i="9"/>
  <c r="F14" i="9"/>
  <c r="F23" i="9"/>
  <c r="F18" i="9"/>
  <c r="F15" i="9" l="1"/>
  <c r="C179" i="8" l="1"/>
  <c r="F182" i="8" l="1"/>
  <c r="F191" i="8"/>
  <c r="F175" i="8"/>
  <c r="F186" i="8"/>
  <c r="F180" i="8"/>
  <c r="F184" i="8"/>
  <c r="F181" i="8"/>
  <c r="F178" i="8"/>
  <c r="F174" i="8"/>
  <c r="F177" i="8"/>
  <c r="F176" i="8"/>
  <c r="F185" i="8"/>
  <c r="F183" i="8"/>
  <c r="F179" i="8" l="1"/>
  <c r="C208" i="8" l="1"/>
  <c r="C209" i="8" s="1"/>
  <c r="F207" i="8" l="1"/>
  <c r="F198" i="8"/>
  <c r="F212" i="8"/>
  <c r="F197" i="8"/>
  <c r="F210" i="8"/>
  <c r="F211" i="8"/>
  <c r="F202" i="8"/>
  <c r="F199" i="8"/>
  <c r="F194" i="8"/>
  <c r="F204" i="8"/>
  <c r="F195" i="8"/>
  <c r="F203" i="8"/>
  <c r="F206" i="8"/>
  <c r="F208" i="8"/>
  <c r="F193" i="8"/>
  <c r="F196" i="8"/>
  <c r="F213" i="8"/>
  <c r="F201" i="8"/>
  <c r="F215" i="8"/>
  <c r="F205" i="8"/>
  <c r="F200" i="8"/>
  <c r="F214" i="8"/>
  <c r="F209" i="8" l="1"/>
  <c r="C100" i="8"/>
  <c r="F96" i="8" l="1"/>
  <c r="F95" i="8"/>
  <c r="F94" i="8"/>
  <c r="F97" i="8"/>
  <c r="F99" i="8"/>
  <c r="F93" i="8"/>
  <c r="F98" i="8"/>
  <c r="F187" i="8" l="1"/>
  <c r="C220" i="8" l="1"/>
  <c r="C167" i="8" l="1"/>
  <c r="C157" i="8"/>
  <c r="D100" i="8"/>
  <c r="F221" i="8"/>
  <c r="G224" i="8"/>
  <c r="F222" i="8"/>
  <c r="G227" i="8"/>
  <c r="G221" i="8"/>
  <c r="F219" i="8"/>
  <c r="G225" i="8"/>
  <c r="F225" i="8"/>
  <c r="F224" i="8"/>
  <c r="G219" i="8"/>
  <c r="G222" i="8"/>
  <c r="F226" i="8"/>
  <c r="F227" i="8"/>
  <c r="F223" i="8"/>
  <c r="G226" i="8"/>
  <c r="G223" i="8"/>
  <c r="D157" i="8" l="1"/>
  <c r="G138" i="8" s="1"/>
  <c r="G157" i="8" s="1"/>
  <c r="G97" i="8"/>
  <c r="G98" i="8"/>
  <c r="G102" i="8"/>
  <c r="G105" i="8"/>
  <c r="G93" i="8"/>
  <c r="G101" i="8"/>
  <c r="G103" i="8"/>
  <c r="G96" i="8"/>
  <c r="G99" i="8"/>
  <c r="G95" i="8"/>
  <c r="G94" i="8"/>
  <c r="G104" i="8"/>
  <c r="F155" i="8"/>
  <c r="F152" i="8"/>
  <c r="F154" i="8"/>
  <c r="F139" i="8"/>
  <c r="F150" i="8"/>
  <c r="F147" i="8"/>
  <c r="F143" i="8"/>
  <c r="F145" i="8"/>
  <c r="F151" i="8"/>
  <c r="F144" i="8"/>
  <c r="F148" i="8"/>
  <c r="F138" i="8"/>
  <c r="F149" i="8"/>
  <c r="F140" i="8"/>
  <c r="F146" i="8"/>
  <c r="F141" i="8"/>
  <c r="F156" i="8"/>
  <c r="F153" i="8"/>
  <c r="F142" i="8"/>
  <c r="F165" i="8"/>
  <c r="F166" i="8"/>
  <c r="F164" i="8"/>
  <c r="G100" i="8" l="1"/>
  <c r="F167" i="8"/>
  <c r="F157" i="8"/>
  <c r="D77" i="8" l="1"/>
  <c r="G73" i="8" l="1"/>
  <c r="G81" i="8"/>
  <c r="G80" i="8"/>
  <c r="G78" i="8"/>
  <c r="G82" i="8"/>
  <c r="G79" i="8"/>
  <c r="G76" i="8"/>
  <c r="G71" i="8"/>
  <c r="G72" i="8"/>
  <c r="G70" i="8"/>
  <c r="G75" i="8"/>
  <c r="G74" i="8"/>
  <c r="G77" i="8" l="1"/>
  <c r="G218" i="8" l="1"/>
  <c r="G217" i="8"/>
  <c r="G220" i="8" l="1"/>
  <c r="F80" i="8"/>
  <c r="F71" i="8"/>
  <c r="F82" i="8"/>
  <c r="F78" i="8"/>
  <c r="F73" i="8"/>
  <c r="F76" i="8"/>
  <c r="F81" i="8"/>
  <c r="F70" i="8"/>
  <c r="F72" i="8"/>
  <c r="F74" i="8"/>
  <c r="F79" i="8"/>
  <c r="F75" i="8"/>
  <c r="F77" i="8" l="1"/>
  <c r="C58" i="8"/>
  <c r="F55" i="8" l="1"/>
  <c r="F53" i="8"/>
  <c r="F54" i="8"/>
  <c r="F57" i="8"/>
  <c r="F56" i="8"/>
  <c r="F217" i="8" l="1"/>
  <c r="F218" i="8"/>
  <c r="C131" i="8"/>
  <c r="F124" i="8" l="1"/>
  <c r="F121" i="8"/>
  <c r="F118" i="8"/>
  <c r="F113" i="8"/>
  <c r="F125" i="8"/>
  <c r="F123" i="8"/>
  <c r="F127" i="8"/>
  <c r="F117" i="8"/>
  <c r="F115" i="8"/>
  <c r="F126" i="8"/>
  <c r="F112" i="8"/>
  <c r="F116" i="8"/>
  <c r="F130" i="8"/>
  <c r="F128" i="8"/>
  <c r="F122" i="8"/>
  <c r="F120" i="8"/>
  <c r="F114" i="8"/>
  <c r="F129" i="8"/>
  <c r="F119" i="8"/>
  <c r="F220" i="8"/>
  <c r="D131" i="8"/>
  <c r="G130" i="8" l="1"/>
  <c r="G112" i="8"/>
  <c r="F131" i="8"/>
  <c r="G131" i="8" l="1"/>
  <c r="C585" i="9" l="1"/>
  <c r="F581" i="9" s="1"/>
  <c r="D585" i="9"/>
  <c r="G579" i="9" s="1"/>
  <c r="F573" i="9" l="1"/>
  <c r="G582" i="9"/>
  <c r="G580" i="9"/>
  <c r="G584" i="9"/>
  <c r="G576" i="9"/>
  <c r="G573" i="9"/>
  <c r="G575" i="9"/>
  <c r="G572" i="9"/>
  <c r="G583" i="9"/>
  <c r="G578" i="9"/>
  <c r="G577" i="9"/>
  <c r="G574" i="9"/>
  <c r="G581" i="9"/>
  <c r="F572" i="9"/>
  <c r="F579" i="9"/>
  <c r="F577" i="9"/>
  <c r="F583" i="9"/>
  <c r="F582" i="9"/>
  <c r="F578" i="9"/>
  <c r="F584" i="9"/>
  <c r="F576" i="9"/>
  <c r="F574" i="9"/>
  <c r="F580" i="9"/>
  <c r="F575" i="9"/>
  <c r="G585" i="9" l="1"/>
  <c r="F585" i="9"/>
  <c r="H52" i="19" l="1"/>
  <c r="H49" i="19"/>
  <c r="H51" i="19" l="1"/>
  <c r="H53" i="19" s="1"/>
  <c r="E53" i="19"/>
  <c r="C42" i="10" l="1"/>
  <c r="F41" i="10" l="1"/>
  <c r="F39" i="10"/>
  <c r="F40" i="10"/>
  <c r="F42" i="10" l="1"/>
  <c r="F133" i="27" l="1"/>
  <c r="E73" i="19" l="1"/>
  <c r="F69" i="19" s="1"/>
  <c r="F67" i="19" l="1"/>
  <c r="F59" i="19"/>
  <c r="F72" i="19"/>
  <c r="F64" i="19"/>
  <c r="F68" i="19"/>
  <c r="F66" i="19"/>
  <c r="F63" i="19"/>
  <c r="F58" i="19"/>
  <c r="F70" i="19"/>
  <c r="F60" i="19"/>
  <c r="F62" i="19"/>
  <c r="F65" i="19"/>
  <c r="F71" i="19"/>
  <c r="F61" i="19"/>
  <c r="F73" i="19" l="1"/>
  <c r="F193" i="27" l="1"/>
  <c r="F126" i="27" l="1"/>
  <c r="C385" i="27" l="1"/>
  <c r="D385" i="27" l="1"/>
  <c r="F384" i="27"/>
  <c r="F378" i="27"/>
  <c r="F383" i="27"/>
  <c r="F379" i="27"/>
  <c r="F380" i="27"/>
  <c r="F382" i="27"/>
  <c r="F381" i="27"/>
  <c r="F385" i="27" l="1"/>
  <c r="G379" i="27"/>
  <c r="G380" i="27"/>
  <c r="G378" i="27"/>
  <c r="G383" i="27"/>
  <c r="G381" i="27"/>
  <c r="G382" i="27"/>
  <c r="G384" i="27"/>
  <c r="C77" i="28" l="1"/>
  <c r="F130" i="27"/>
  <c r="F194" i="27"/>
  <c r="F131" i="27"/>
  <c r="F49" i="27"/>
  <c r="F114" i="18"/>
  <c r="D44" i="9"/>
  <c r="C29" i="27"/>
  <c r="F125" i="27"/>
  <c r="F128" i="27"/>
  <c r="F121" i="27"/>
  <c r="F122" i="27"/>
  <c r="F127" i="27"/>
  <c r="F28" i="9"/>
  <c r="F129" i="27"/>
  <c r="D16" i="28"/>
  <c r="D22" i="28" s="1"/>
  <c r="F132" i="27"/>
  <c r="F171" i="27"/>
  <c r="F123" i="27"/>
  <c r="C273" i="27"/>
  <c r="F120" i="27"/>
  <c r="F67" i="28"/>
  <c r="F69" i="28"/>
  <c r="F68" i="28"/>
  <c r="F74" i="28"/>
  <c r="F65" i="28"/>
  <c r="F75" i="28"/>
  <c r="F62" i="28"/>
  <c r="F64" i="28"/>
  <c r="F72" i="28"/>
  <c r="F66" i="28"/>
  <c r="F73" i="28"/>
  <c r="F71" i="28"/>
  <c r="F70" i="28"/>
  <c r="F76" i="28"/>
  <c r="F63" i="28"/>
  <c r="D77" i="28"/>
  <c r="G385" i="27"/>
  <c r="C365" i="9" l="1"/>
  <c r="D21" i="18"/>
  <c r="C601" i="9"/>
  <c r="F598" i="9" s="1"/>
  <c r="E50" i="18"/>
  <c r="G73" i="28"/>
  <c r="G65" i="28"/>
  <c r="G74" i="28"/>
  <c r="G72" i="28"/>
  <c r="G70" i="28"/>
  <c r="G69" i="28"/>
  <c r="G68" i="28"/>
  <c r="G67" i="28"/>
  <c r="G76" i="28"/>
  <c r="G64" i="28"/>
  <c r="G75" i="28"/>
  <c r="G63" i="28"/>
  <c r="G71" i="28"/>
  <c r="G62" i="28"/>
  <c r="G66" i="28"/>
  <c r="D365" i="9"/>
  <c r="C249" i="9"/>
  <c r="D227" i="9"/>
  <c r="C99" i="9"/>
  <c r="E35" i="18"/>
  <c r="C452" i="9"/>
  <c r="D99" i="9"/>
  <c r="C44" i="9"/>
  <c r="F16" i="27"/>
  <c r="F18" i="27" s="1"/>
  <c r="C18" i="27"/>
  <c r="D452" i="9"/>
  <c r="C346" i="9"/>
  <c r="F361" i="9"/>
  <c r="F360" i="9"/>
  <c r="F359" i="9"/>
  <c r="F358" i="9"/>
  <c r="F364" i="9"/>
  <c r="F363" i="9"/>
  <c r="F362" i="9"/>
  <c r="D187" i="18"/>
  <c r="C618" i="9"/>
  <c r="C238" i="27"/>
  <c r="D249" i="9"/>
  <c r="C227" i="9"/>
  <c r="C465" i="9"/>
  <c r="F109" i="18"/>
  <c r="C214" i="9"/>
  <c r="D238" i="27"/>
  <c r="D372" i="9"/>
  <c r="F77" i="28"/>
  <c r="F28" i="27"/>
  <c r="F33" i="27"/>
  <c r="F38" i="27"/>
  <c r="F34" i="27"/>
  <c r="F30" i="27"/>
  <c r="F37" i="27"/>
  <c r="F31" i="27"/>
  <c r="F32" i="27"/>
  <c r="F27" i="27"/>
  <c r="F36" i="27"/>
  <c r="F26" i="27"/>
  <c r="F35" i="27"/>
  <c r="F597" i="9"/>
  <c r="D346" i="9"/>
  <c r="D214" i="9"/>
  <c r="D18" i="27"/>
  <c r="G16" i="27"/>
  <c r="D465" i="9"/>
  <c r="C487" i="9"/>
  <c r="D273" i="27"/>
  <c r="D251" i="27"/>
  <c r="E27" i="18"/>
  <c r="D487" i="9"/>
  <c r="F265" i="27"/>
  <c r="F268" i="27"/>
  <c r="F272" i="27"/>
  <c r="F267" i="27"/>
  <c r="F269" i="27"/>
  <c r="F266" i="27"/>
  <c r="F271" i="27"/>
  <c r="F270" i="27"/>
  <c r="C65" i="27"/>
  <c r="F75" i="27"/>
  <c r="F65" i="27" s="1"/>
  <c r="C199" i="28"/>
  <c r="C192" i="28"/>
  <c r="C16" i="28"/>
  <c r="C22" i="28" s="1"/>
  <c r="E187" i="18"/>
  <c r="D618" i="9"/>
  <c r="C372" i="9"/>
  <c r="D601" i="9"/>
  <c r="C251" i="27"/>
  <c r="C46" i="28"/>
  <c r="F600" i="9" l="1"/>
  <c r="F599" i="9"/>
  <c r="F601" i="9" s="1"/>
  <c r="F365" i="9"/>
  <c r="F230" i="9"/>
  <c r="F232" i="9"/>
  <c r="F229" i="9"/>
  <c r="F228" i="9"/>
  <c r="F231" i="9"/>
  <c r="F233" i="9"/>
  <c r="G364" i="9"/>
  <c r="G359" i="9"/>
  <c r="G362" i="9"/>
  <c r="G360" i="9"/>
  <c r="G361" i="9"/>
  <c r="G358" i="9"/>
  <c r="G363" i="9"/>
  <c r="G249" i="27"/>
  <c r="G250" i="27"/>
  <c r="G246" i="27"/>
  <c r="G248" i="27"/>
  <c r="G243" i="27"/>
  <c r="G245" i="27"/>
  <c r="G247" i="27"/>
  <c r="G244" i="27"/>
  <c r="F236" i="27"/>
  <c r="F235" i="27"/>
  <c r="F218" i="27"/>
  <c r="F222" i="27"/>
  <c r="F217" i="27"/>
  <c r="F215" i="27"/>
  <c r="F224" i="27"/>
  <c r="F233" i="27"/>
  <c r="F225" i="27"/>
  <c r="F228" i="27"/>
  <c r="F214" i="27"/>
  <c r="F231" i="27"/>
  <c r="F227" i="27"/>
  <c r="F226" i="27"/>
  <c r="F229" i="27"/>
  <c r="F223" i="27"/>
  <c r="F234" i="27"/>
  <c r="F230" i="27"/>
  <c r="F237" i="27"/>
  <c r="F219" i="27"/>
  <c r="F216" i="27"/>
  <c r="F232" i="27"/>
  <c r="F220" i="27"/>
  <c r="F221" i="27"/>
  <c r="G77" i="28"/>
  <c r="G488" i="9"/>
  <c r="G483" i="9"/>
  <c r="G490" i="9"/>
  <c r="G489" i="9"/>
  <c r="G480" i="9"/>
  <c r="G482" i="9"/>
  <c r="G491" i="9"/>
  <c r="G486" i="9"/>
  <c r="G485" i="9"/>
  <c r="G481" i="9"/>
  <c r="G493" i="9"/>
  <c r="G484" i="9"/>
  <c r="G479" i="9"/>
  <c r="G492" i="9"/>
  <c r="G265" i="27"/>
  <c r="G269" i="27"/>
  <c r="G266" i="27"/>
  <c r="G267" i="27"/>
  <c r="G272" i="27"/>
  <c r="G271" i="27"/>
  <c r="G268" i="27"/>
  <c r="G270" i="27"/>
  <c r="G368" i="9"/>
  <c r="G369" i="9"/>
  <c r="G370" i="9"/>
  <c r="G371" i="9"/>
  <c r="G336" i="9"/>
  <c r="G340" i="9"/>
  <c r="G337" i="9"/>
  <c r="G343" i="9"/>
  <c r="G341" i="9"/>
  <c r="G335" i="9"/>
  <c r="G334" i="9"/>
  <c r="G345" i="9"/>
  <c r="G333" i="9"/>
  <c r="G344" i="9"/>
  <c r="G338" i="9"/>
  <c r="G342" i="9"/>
  <c r="G339" i="9"/>
  <c r="F481" i="9"/>
  <c r="F482" i="9"/>
  <c r="F485" i="9"/>
  <c r="F486" i="9"/>
  <c r="F480" i="9"/>
  <c r="F483" i="9"/>
  <c r="F489" i="9"/>
  <c r="F493" i="9"/>
  <c r="F490" i="9"/>
  <c r="F488" i="9"/>
  <c r="F492" i="9"/>
  <c r="F479" i="9"/>
  <c r="F491" i="9"/>
  <c r="F484" i="9"/>
  <c r="G218" i="27"/>
  <c r="G228" i="27"/>
  <c r="G219" i="27"/>
  <c r="G217" i="27"/>
  <c r="G230" i="27"/>
  <c r="G234" i="27"/>
  <c r="G216" i="27"/>
  <c r="G220" i="27"/>
  <c r="G236" i="27"/>
  <c r="G227" i="27"/>
  <c r="G223" i="27"/>
  <c r="G225" i="27"/>
  <c r="G226" i="27"/>
  <c r="G224" i="27"/>
  <c r="G231" i="27"/>
  <c r="G221" i="27"/>
  <c r="G233" i="27"/>
  <c r="G214" i="27"/>
  <c r="G222" i="27"/>
  <c r="G235" i="27"/>
  <c r="G232" i="27"/>
  <c r="G215" i="27"/>
  <c r="G237" i="27"/>
  <c r="G229" i="27"/>
  <c r="F335" i="9"/>
  <c r="F345" i="9"/>
  <c r="F333" i="9"/>
  <c r="F339" i="9"/>
  <c r="F334" i="9"/>
  <c r="F338" i="9"/>
  <c r="F337" i="9"/>
  <c r="F340" i="9"/>
  <c r="F343" i="9"/>
  <c r="F336" i="9"/>
  <c r="F344" i="9"/>
  <c r="F342" i="9"/>
  <c r="F341" i="9"/>
  <c r="G228" i="9"/>
  <c r="G229" i="9"/>
  <c r="G231" i="9"/>
  <c r="G230" i="9"/>
  <c r="G233" i="9"/>
  <c r="G232" i="9"/>
  <c r="G253" i="9"/>
  <c r="G254" i="9"/>
  <c r="G251" i="9"/>
  <c r="G252" i="9"/>
  <c r="G250" i="9"/>
  <c r="G255" i="9"/>
  <c r="F195" i="28"/>
  <c r="F199" i="28"/>
  <c r="F191" i="28"/>
  <c r="F198" i="28"/>
  <c r="F194" i="28"/>
  <c r="F197" i="28"/>
  <c r="F188" i="28"/>
  <c r="F190" i="28"/>
  <c r="F196" i="28"/>
  <c r="F193" i="28"/>
  <c r="F189" i="28"/>
  <c r="F246" i="27"/>
  <c r="F244" i="27"/>
  <c r="F245" i="27"/>
  <c r="F248" i="27"/>
  <c r="F249" i="27"/>
  <c r="F247" i="27"/>
  <c r="F250" i="27"/>
  <c r="F243" i="27"/>
  <c r="G460" i="9"/>
  <c r="G459" i="9"/>
  <c r="G466" i="9"/>
  <c r="G429" i="9"/>
  <c r="G463" i="9"/>
  <c r="G470" i="9"/>
  <c r="G467" i="9"/>
  <c r="G431" i="9"/>
  <c r="G432" i="9"/>
  <c r="G469" i="9"/>
  <c r="G462" i="9"/>
  <c r="G433" i="9"/>
  <c r="G428" i="9"/>
  <c r="G468" i="9"/>
  <c r="G471" i="9"/>
  <c r="G458" i="9"/>
  <c r="G464" i="9"/>
  <c r="G430" i="9"/>
  <c r="G461" i="9"/>
  <c r="G457" i="9"/>
  <c r="G598" i="9"/>
  <c r="G600" i="9"/>
  <c r="G599" i="9"/>
  <c r="G597" i="9"/>
  <c r="F368" i="9"/>
  <c r="F369" i="9"/>
  <c r="F371" i="9"/>
  <c r="F370" i="9"/>
  <c r="F273" i="27"/>
  <c r="F29" i="27"/>
  <c r="F462" i="9"/>
  <c r="F469" i="9"/>
  <c r="F467" i="9"/>
  <c r="F431" i="9"/>
  <c r="F468" i="9"/>
  <c r="F471" i="9"/>
  <c r="F466" i="9"/>
  <c r="F461" i="9"/>
  <c r="F460" i="9"/>
  <c r="F459" i="9"/>
  <c r="F463" i="9"/>
  <c r="F428" i="9"/>
  <c r="F470" i="9"/>
  <c r="F429" i="9"/>
  <c r="F464" i="9"/>
  <c r="F432" i="9"/>
  <c r="F433" i="9"/>
  <c r="F458" i="9"/>
  <c r="F430" i="9"/>
  <c r="F457" i="9"/>
  <c r="F252" i="9"/>
  <c r="F255" i="9"/>
  <c r="F253" i="9"/>
  <c r="F251" i="9"/>
  <c r="F250" i="9"/>
  <c r="F254" i="9"/>
  <c r="G601" i="9" l="1"/>
  <c r="F251" i="27"/>
  <c r="F238" i="27"/>
  <c r="G372" i="9"/>
  <c r="G273" i="27"/>
  <c r="G238" i="27"/>
  <c r="F192" i="28"/>
  <c r="G365" i="9"/>
  <c r="G452" i="9"/>
  <c r="G487" i="9"/>
  <c r="F346" i="9"/>
  <c r="F465" i="9"/>
  <c r="G251" i="27"/>
  <c r="G465" i="9"/>
  <c r="F452" i="9"/>
  <c r="F372" i="9"/>
  <c r="F487" i="9"/>
  <c r="G346" i="9"/>
  <c r="D46" i="28"/>
  <c r="C82" i="28" l="1"/>
  <c r="F79" i="28" l="1"/>
  <c r="F80" i="28"/>
  <c r="F81" i="28"/>
  <c r="F82" i="28" l="1"/>
  <c r="C349" i="27"/>
  <c r="D349" i="27"/>
  <c r="F344" i="27" l="1"/>
  <c r="F345" i="27"/>
  <c r="F336" i="27"/>
  <c r="F346" i="27"/>
  <c r="F339" i="27"/>
  <c r="F343" i="27"/>
  <c r="F332" i="27"/>
  <c r="F347" i="27"/>
  <c r="F340" i="27"/>
  <c r="F341" i="27"/>
  <c r="F337" i="27"/>
  <c r="F333" i="27"/>
  <c r="F367" i="27"/>
  <c r="F335" i="27"/>
  <c r="F348" i="27"/>
  <c r="F342" i="27"/>
  <c r="F338" i="27"/>
  <c r="F331" i="27"/>
  <c r="F334" i="27"/>
  <c r="G347" i="27"/>
  <c r="G344" i="27"/>
  <c r="G341" i="27"/>
  <c r="G346" i="27"/>
  <c r="G343" i="27"/>
  <c r="G333" i="27"/>
  <c r="G331" i="27"/>
  <c r="G337" i="27"/>
  <c r="G367" i="27"/>
  <c r="G340" i="27"/>
  <c r="G342" i="27"/>
  <c r="G336" i="27"/>
  <c r="G335" i="27"/>
  <c r="G345" i="27"/>
  <c r="G339" i="27"/>
  <c r="G332" i="27"/>
  <c r="G334" i="27"/>
  <c r="G338" i="27"/>
  <c r="G348" i="27"/>
  <c r="D366" i="27"/>
  <c r="C366" i="27"/>
  <c r="F363" i="27" l="1"/>
  <c r="F361" i="27"/>
  <c r="F362" i="27"/>
  <c r="F359" i="27"/>
  <c r="F356" i="27"/>
  <c r="F364" i="27"/>
  <c r="F360" i="27"/>
  <c r="F353" i="27"/>
  <c r="F354" i="27"/>
  <c r="F365" i="27"/>
  <c r="F358" i="27"/>
  <c r="F357" i="27"/>
  <c r="F355" i="27"/>
  <c r="F349" i="27"/>
  <c r="G361" i="27"/>
  <c r="G365" i="27"/>
  <c r="G354" i="27"/>
  <c r="G359" i="27"/>
  <c r="G360" i="27"/>
  <c r="G353" i="27"/>
  <c r="G362" i="27"/>
  <c r="G363" i="27"/>
  <c r="G355" i="27"/>
  <c r="G356" i="27"/>
  <c r="G358" i="27"/>
  <c r="G357" i="27"/>
  <c r="G364" i="27"/>
  <c r="G349" i="27"/>
  <c r="C403" i="27"/>
  <c r="D392" i="27"/>
  <c r="C392" i="27"/>
  <c r="D403" i="27"/>
  <c r="F366" i="27" l="1"/>
  <c r="G366" i="27"/>
  <c r="G388" i="27"/>
  <c r="G390" i="27"/>
  <c r="G391" i="27"/>
  <c r="G389" i="27"/>
  <c r="F390" i="27"/>
  <c r="F391" i="27"/>
  <c r="F388" i="27"/>
  <c r="F389" i="27"/>
  <c r="F392" i="27" l="1"/>
  <c r="G392" i="27"/>
  <c r="C326" i="27"/>
  <c r="D326" i="27"/>
  <c r="F321" i="27" l="1"/>
  <c r="F315" i="27"/>
  <c r="F312" i="27"/>
  <c r="F308" i="27"/>
  <c r="F314" i="27"/>
  <c r="F323" i="27"/>
  <c r="F320" i="27"/>
  <c r="F318" i="27"/>
  <c r="F311" i="27"/>
  <c r="F317" i="27"/>
  <c r="F324" i="27"/>
  <c r="F313" i="27"/>
  <c r="F319" i="27"/>
  <c r="F310" i="27"/>
  <c r="F309" i="27"/>
  <c r="F322" i="27"/>
  <c r="F325" i="27"/>
  <c r="F316" i="27"/>
  <c r="G318" i="27"/>
  <c r="G325" i="27"/>
  <c r="G323" i="27"/>
  <c r="G310" i="27"/>
  <c r="G313" i="27"/>
  <c r="G312" i="27"/>
  <c r="G311" i="27"/>
  <c r="G317" i="27"/>
  <c r="G320" i="27"/>
  <c r="G309" i="27"/>
  <c r="G315" i="27"/>
  <c r="G319" i="27"/>
  <c r="G316" i="27"/>
  <c r="G308" i="27"/>
  <c r="G314" i="27"/>
  <c r="G322" i="27"/>
  <c r="G324" i="27"/>
  <c r="G321" i="27"/>
  <c r="F326" i="27" l="1"/>
  <c r="G326" i="27"/>
  <c r="F99" i="9" l="1"/>
  <c r="D544" i="9" l="1"/>
  <c r="C544" i="9"/>
  <c r="F534" i="9" l="1"/>
  <c r="F527" i="9"/>
  <c r="F533" i="9"/>
  <c r="F536" i="9"/>
  <c r="F541" i="9"/>
  <c r="F542" i="9"/>
  <c r="F529" i="9"/>
  <c r="F540" i="9"/>
  <c r="F535" i="9"/>
  <c r="F539" i="9"/>
  <c r="F538" i="9"/>
  <c r="F532" i="9"/>
  <c r="F528" i="9"/>
  <c r="F526" i="9"/>
  <c r="F537" i="9"/>
  <c r="F543" i="9"/>
  <c r="F531" i="9"/>
  <c r="F530" i="9"/>
  <c r="G530" i="9"/>
  <c r="G527" i="9"/>
  <c r="G528" i="9"/>
  <c r="G539" i="9"/>
  <c r="G543" i="9"/>
  <c r="G540" i="9"/>
  <c r="G526" i="9"/>
  <c r="G537" i="9"/>
  <c r="G533" i="9"/>
  <c r="G534" i="9"/>
  <c r="G536" i="9"/>
  <c r="G532" i="9"/>
  <c r="G538" i="9"/>
  <c r="G542" i="9"/>
  <c r="G535" i="9"/>
  <c r="G529" i="9"/>
  <c r="G531" i="9"/>
  <c r="G541" i="9"/>
  <c r="C305" i="9"/>
  <c r="C567" i="9"/>
  <c r="D567" i="9"/>
  <c r="D305" i="9"/>
  <c r="F249" i="9" l="1"/>
  <c r="G227" i="9"/>
  <c r="F214" i="9"/>
  <c r="F227" i="9"/>
  <c r="G249" i="9"/>
  <c r="F565" i="9"/>
  <c r="F549" i="9"/>
  <c r="F559" i="9"/>
  <c r="F562" i="9"/>
  <c r="F563" i="9"/>
  <c r="F557" i="9"/>
  <c r="F554" i="9"/>
  <c r="F561" i="9"/>
  <c r="F566" i="9"/>
  <c r="F553" i="9"/>
  <c r="F564" i="9"/>
  <c r="F556" i="9"/>
  <c r="F551" i="9"/>
  <c r="F550" i="9"/>
  <c r="F560" i="9"/>
  <c r="F558" i="9"/>
  <c r="F552" i="9"/>
  <c r="F555" i="9"/>
  <c r="F544" i="9"/>
  <c r="F304" i="9"/>
  <c r="F292" i="9"/>
  <c r="F293" i="9"/>
  <c r="F290" i="9"/>
  <c r="F300" i="9"/>
  <c r="F298" i="9"/>
  <c r="F291" i="9"/>
  <c r="F299" i="9"/>
  <c r="F302" i="9"/>
  <c r="F295" i="9"/>
  <c r="F296" i="9"/>
  <c r="F288" i="9"/>
  <c r="F289" i="9"/>
  <c r="F294" i="9"/>
  <c r="F297" i="9"/>
  <c r="F287" i="9"/>
  <c r="F303" i="9"/>
  <c r="F301" i="9"/>
  <c r="G288" i="9"/>
  <c r="G289" i="9"/>
  <c r="G296" i="9"/>
  <c r="G292" i="9"/>
  <c r="G295" i="9"/>
  <c r="G287" i="9"/>
  <c r="G302" i="9"/>
  <c r="G300" i="9"/>
  <c r="G297" i="9"/>
  <c r="G291" i="9"/>
  <c r="G294" i="9"/>
  <c r="G298" i="9"/>
  <c r="G304" i="9"/>
  <c r="G299" i="9"/>
  <c r="G303" i="9"/>
  <c r="G290" i="9"/>
  <c r="G301" i="9"/>
  <c r="G293" i="9"/>
  <c r="G214" i="9"/>
  <c r="G565" i="9"/>
  <c r="G559" i="9"/>
  <c r="G554" i="9"/>
  <c r="G558" i="9"/>
  <c r="G549" i="9"/>
  <c r="G562" i="9"/>
  <c r="G552" i="9"/>
  <c r="G561" i="9"/>
  <c r="G555" i="9"/>
  <c r="G557" i="9"/>
  <c r="G563" i="9"/>
  <c r="G560" i="9"/>
  <c r="G551" i="9"/>
  <c r="G564" i="9"/>
  <c r="G556" i="9"/>
  <c r="G553" i="9"/>
  <c r="G566" i="9"/>
  <c r="G550" i="9"/>
  <c r="G544" i="9"/>
  <c r="G22" i="28"/>
  <c r="F22" i="28"/>
  <c r="D328" i="9"/>
  <c r="C328" i="9"/>
  <c r="F46" i="28" l="1"/>
  <c r="G567" i="9"/>
  <c r="F327" i="9"/>
  <c r="F310" i="9"/>
  <c r="G305" i="9"/>
  <c r="F305" i="9"/>
  <c r="F567" i="9"/>
  <c r="G327" i="9"/>
  <c r="G310" i="9"/>
  <c r="G46" i="28"/>
  <c r="F328" i="9" l="1"/>
  <c r="G328" i="9"/>
  <c r="F44" i="9" l="1"/>
  <c r="E21" i="18" l="1"/>
  <c r="F187" i="18" l="1"/>
  <c r="F27" i="18"/>
  <c r="G84" i="24"/>
  <c r="G86" i="24"/>
  <c r="G85" i="24"/>
  <c r="G82"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B8BD41C3-0858-4B2F-B13B-CFF76A69AA0D}">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63A9B504-788E-4BB2-ACE3-32CF5ACA9B20}">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91166E2C-7FAB-4C90-A7F6-F823144EBB95}">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657944A9-B3B6-45D0-8381-F83AB8BD94BF}">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24E51EAC-F51C-49DB-9C85-20D3C12651B0}">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<sst xmlns="http://schemas.openxmlformats.org/spreadsheetml/2006/main" count="5434" uniqueCount="3432">
  <si>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</si>
  <si>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</si>
  <si>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</si>
  <si>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</si>
  <si>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</si>
  <si>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</si>
  <si>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</si>
  <si>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</si>
  <si>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</si>
  <si>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</si>
  <si>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</si>
  <si>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</si>
  <si>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</si>
  <si>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</si>
  <si>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</si>
  <si>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</si>
  <si>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</si>
  <si>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</si>
  <si>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</si>
  <si>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C: HTT Harmonised Glossary</t>
  </si>
  <si>
    <t>Covered Bond Label Disclaimer</t>
  </si>
  <si>
    <t>A. Harmonised Transparency Template - General Information</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</si>
  <si>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</si>
  <si>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</si>
  <si>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</si>
  <si>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</si>
  <si>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</si>
  <si>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</si>
  <si>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</si>
  <si>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</si>
  <si>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</si>
  <si>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</si>
  <si>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</si>
  <si>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</si>
  <si>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</si>
  <si>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</si>
  <si>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</si>
  <si>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</si>
  <si>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</si>
  <si>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</si>
  <si>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</si>
  <si>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</si>
  <si>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</si>
  <si>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</si>
  <si>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</si>
  <si>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</si>
  <si>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</si>
  <si>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</si>
  <si>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</si>
  <si>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</si>
  <si>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</si>
  <si>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</si>
  <si>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</si>
  <si>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</si>
  <si>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</si>
  <si>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</si>
  <si>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</si>
  <si>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</si>
  <si>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Nominal (mn)</t>
  </si>
  <si>
    <t>G.3.1.2</t>
  </si>
  <si>
    <t>Outstanding Covered Bonds</t>
  </si>
  <si>
    <t>OG.3.1.1</t>
  </si>
  <si>
    <t>Cover Pool Size [NPV] (mn)</t>
  </si>
  <si>
    <t>OG.3.1.2</t>
  </si>
  <si>
    <t>Outstanding Covered Bonds [NPV] (mn)</t>
  </si>
  <si>
    <t>OG.3.1.3</t>
  </si>
  <si>
    <t>OG.3.1.4</t>
  </si>
  <si>
    <t xml:space="preserve">2. Over-collateralisation (OC) </t>
  </si>
  <si>
    <t>Purpose</t>
  </si>
  <si>
    <t>OC (%)</t>
  </si>
  <si>
    <t>OG.3.2.1</t>
  </si>
  <si>
    <t>Optional information e.g. Asset Coverage Test (ACT)</t>
  </si>
  <si>
    <t>OG.3.2.2</t>
  </si>
  <si>
    <t>Optional information e.g. OC (NPV basis)</t>
  </si>
  <si>
    <t>OG.3.2.3</t>
  </si>
  <si>
    <t>OG.3.2.4</t>
  </si>
  <si>
    <t>% Cover Pool</t>
  </si>
  <si>
    <t>G.3.3.1</t>
  </si>
  <si>
    <t>Mortgages</t>
  </si>
  <si>
    <t>G.3.3.2</t>
  </si>
  <si>
    <t xml:space="preserve">Public Sector </t>
  </si>
  <si>
    <t>G.3.3.3</t>
  </si>
  <si>
    <t>Shipping</t>
  </si>
  <si>
    <t>G.3.3.4</t>
  </si>
  <si>
    <t>G.3.3.5</t>
  </si>
  <si>
    <t>Other</t>
  </si>
  <si>
    <t>G.3.3.6</t>
  </si>
  <si>
    <t>Total</t>
  </si>
  <si>
    <t>OG.3.3.1</t>
  </si>
  <si>
    <t>o/w [If relevant, please specify]</t>
  </si>
  <si>
    <t>OG.3.3.2</t>
  </si>
  <si>
    <t>OG.3.3.3</t>
  </si>
  <si>
    <t>OG.3.3.4</t>
  </si>
  <si>
    <t>OG.3.3.5</t>
  </si>
  <si>
    <t>OG.3.3.6</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</si>
  <si>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</si>
  <si>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</si>
  <si>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</si>
  <si>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</si>
  <si>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</si>
  <si>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</si>
  <si>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</si>
  <si>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</si>
  <si>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</si>
  <si>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</si>
  <si>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</si>
  <si>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</si>
  <si>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</si>
  <si>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</si>
  <si>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</si>
  <si>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</si>
  <si>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</si>
  <si>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</si>
  <si>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</si>
  <si>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</si>
  <si>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</si>
  <si>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</si>
  <si>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</si>
  <si>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</si>
  <si>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</si>
  <si>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</si>
  <si>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</si>
  <si>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</si>
  <si>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</si>
  <si>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</si>
  <si>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</si>
  <si>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</si>
  <si>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</si>
  <si>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</si>
  <si>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</si>
  <si>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</si>
  <si>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</si>
  <si>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</si>
  <si>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</si>
  <si>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</si>
  <si>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</si>
  <si>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</si>
  <si>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</si>
  <si>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</si>
  <si>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</si>
  <si>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</si>
  <si>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</si>
  <si>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</si>
  <si>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</si>
  <si>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</si>
  <si>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</si>
  <si>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</si>
  <si>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</si>
  <si>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</si>
  <si>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</si>
  <si>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</si>
  <si>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</si>
  <si>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</si>
  <si>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</si>
  <si>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</si>
  <si>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</si>
  <si>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</si>
  <si>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</si>
  <si>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</si>
  <si>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</si>
  <si>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</si>
  <si>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</si>
  <si>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</si>
  <si>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</si>
  <si>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</si>
  <si>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</si>
  <si>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</si>
  <si>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</si>
  <si>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</si>
  <si>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</si>
  <si>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</si>
  <si>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</si>
  <si>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</si>
  <si>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</si>
  <si>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</si>
  <si>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</si>
  <si>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</si>
  <si>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</si>
  <si>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</si>
  <si>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</si>
  <si>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</si>
  <si>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</si>
  <si>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</si>
  <si>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</si>
  <si>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</si>
  <si>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</si>
  <si>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</si>
  <si>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</si>
  <si>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</si>
  <si>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</si>
  <si>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</si>
  <si>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</si>
  <si>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</si>
  <si>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</si>
  <si>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</si>
  <si>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</si>
  <si>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</si>
  <si>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</si>
  <si>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</si>
  <si>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</si>
  <si>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</si>
  <si>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</si>
  <si>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</si>
  <si>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</si>
  <si>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</si>
  <si>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</si>
  <si>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</si>
  <si>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</si>
  <si>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</si>
  <si>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</si>
  <si>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</si>
  <si>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</si>
  <si>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</si>
  <si>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</si>
  <si>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</si>
  <si>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</si>
  <si>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</si>
  <si>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</si>
  <si>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</si>
  <si>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</si>
  <si>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</si>
  <si>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</si>
  <si>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</si>
  <si>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</si>
  <si>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</si>
  <si>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</si>
  <si>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</si>
  <si>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</si>
  <si>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</si>
  <si>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</si>
  <si>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</si>
  <si>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</si>
  <si>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</si>
  <si>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</si>
  <si>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</si>
  <si>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</si>
  <si>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</si>
  <si>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</si>
  <si>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</si>
  <si>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</si>
  <si>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</si>
  <si>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</si>
  <si>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</si>
  <si>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</si>
  <si>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</si>
  <si>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</si>
  <si>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</si>
  <si>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</si>
  <si>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</si>
  <si>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</si>
  <si>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</si>
  <si>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</si>
  <si>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</si>
  <si>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</si>
  <si>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</si>
  <si>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</si>
  <si>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</si>
  <si>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</si>
  <si>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</si>
  <si>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</si>
  <si>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</si>
  <si>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</si>
  <si>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</si>
  <si>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</si>
  <si>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</si>
  <si>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</si>
  <si>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</si>
  <si>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</si>
  <si>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</si>
  <si>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</si>
  <si>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</si>
  <si>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</si>
  <si>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</si>
  <si>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</si>
  <si>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</si>
  <si>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</si>
  <si>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</si>
  <si>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</si>
  <si>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</si>
  <si>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</si>
  <si>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</si>
  <si>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</si>
  <si>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</si>
  <si>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</si>
  <si>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</si>
  <si>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</si>
  <si>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</si>
  <si>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</si>
  <si>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</si>
  <si>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</si>
  <si>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</si>
  <si>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</si>
  <si>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</si>
  <si>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</si>
  <si>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</si>
  <si>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</si>
  <si>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</si>
  <si>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</si>
  <si>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</si>
  <si>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</si>
  <si>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</si>
  <si>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</si>
  <si>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</si>
  <si>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</si>
  <si>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</si>
  <si>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</si>
  <si>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</si>
  <si>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</si>
  <si>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</si>
  <si>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</si>
  <si>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</si>
  <si>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</si>
  <si>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</si>
  <si>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</si>
  <si>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</si>
  <si>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</si>
  <si>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</si>
  <si>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G.4.1.2</t>
  </si>
  <si>
    <t>G.4.1.3</t>
  </si>
  <si>
    <t>G.4.1.4</t>
  </si>
  <si>
    <t>G.4.1.5</t>
  </si>
  <si>
    <t>G.4.1.6</t>
  </si>
  <si>
    <t>G.4.1.7</t>
  </si>
  <si>
    <t>G.4.1.8</t>
  </si>
  <si>
    <t>G.4.1.9</t>
  </si>
  <si>
    <t>G.4.1.10</t>
  </si>
  <si>
    <t>G.4.1.11</t>
  </si>
  <si>
    <t>G.4.1.12</t>
  </si>
  <si>
    <t>G.4.1.13</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</si>
  <si>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</si>
  <si>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</si>
  <si>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</si>
  <si>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</si>
  <si>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</si>
  <si>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</si>
  <si>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</si>
  <si>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</si>
  <si>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</si>
  <si>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</si>
  <si>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</si>
  <si>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</si>
  <si>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</si>
  <si>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</si>
  <si>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</si>
  <si>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</si>
  <si>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</si>
  <si>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</si>
  <si>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</si>
  <si>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</si>
  <si>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</si>
  <si>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</si>
  <si>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</si>
  <si>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</si>
  <si>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</si>
  <si>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</si>
  <si>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</si>
  <si>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</si>
  <si>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</si>
  <si>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</si>
  <si>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</si>
  <si>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</si>
  <si>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</si>
  <si>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</si>
  <si>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</si>
  <si>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</si>
  <si>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</si>
  <si>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</si>
  <si>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</si>
  <si>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</si>
  <si>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</si>
  <si>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</si>
  <si>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</si>
  <si>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</si>
  <si>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</si>
  <si>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</si>
  <si>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</si>
  <si>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</si>
  <si>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</si>
  <si>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</si>
  <si>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</si>
  <si>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</si>
  <si>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</si>
  <si>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</si>
  <si>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</si>
  <si>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</si>
  <si>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</si>
  <si>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</si>
  <si>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</si>
  <si>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</si>
  <si>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</si>
  <si>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</si>
  <si>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</si>
  <si>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</si>
  <si>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</si>
  <si>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</si>
  <si>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</si>
  <si>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</si>
  <si>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</si>
  <si>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</si>
  <si>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</si>
  <si>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</si>
  <si>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</si>
  <si>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</si>
  <si>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</si>
  <si>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</si>
  <si>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</si>
  <si>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</si>
  <si>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</si>
  <si>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</si>
  <si>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</si>
  <si>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</si>
  <si>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</si>
  <si>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</si>
  <si>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</si>
  <si>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</si>
  <si>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</si>
  <si>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</si>
  <si>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</si>
  <si>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</si>
  <si>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</si>
  <si>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</si>
  <si>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</si>
  <si>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</si>
  <si>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</si>
  <si>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</si>
  <si>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</si>
  <si>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</si>
  <si>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</si>
  <si>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</si>
  <si>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</si>
  <si>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</si>
  <si>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</si>
  <si>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</si>
  <si>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</si>
  <si>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</si>
  <si>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</si>
  <si>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</si>
  <si>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</si>
  <si>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</si>
  <si>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</si>
  <si>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</si>
  <si>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</si>
  <si>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</si>
  <si>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</si>
  <si>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</si>
  <si>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</si>
  <si>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</si>
  <si>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</si>
  <si>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</si>
  <si>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</si>
  <si>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</si>
  <si>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</si>
  <si>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</si>
  <si>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</si>
  <si>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</si>
  <si>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</si>
  <si>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</si>
  <si>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</si>
  <si>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</si>
  <si>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</si>
  <si>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</si>
  <si>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</si>
  <si>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</si>
  <si>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</si>
  <si>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</si>
  <si>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</si>
  <si>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</si>
  <si>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</si>
  <si>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</si>
  <si>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</si>
  <si>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</si>
  <si>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</si>
  <si>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</si>
  <si>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</si>
  <si>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</si>
  <si>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</si>
  <si>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</si>
  <si>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</si>
  <si>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</si>
  <si>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</si>
  <si>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</si>
  <si>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</si>
  <si>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</si>
  <si>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</si>
  <si>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</si>
  <si>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</si>
  <si>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</si>
  <si>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</si>
  <si>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</si>
  <si>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</si>
  <si>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</si>
  <si>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</si>
  <si>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</si>
  <si>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</si>
  <si>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</si>
  <si>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</si>
  <si>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</si>
  <si>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</si>
  <si>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</si>
  <si>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</si>
  <si>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</si>
  <si>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</si>
  <si>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</si>
  <si>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</si>
  <si>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</si>
  <si>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</si>
  <si>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</si>
  <si>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</si>
  <si>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</si>
  <si>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</si>
  <si>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</si>
  <si>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</si>
  <si>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</si>
  <si>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</si>
  <si>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</si>
  <si>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</si>
  <si>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</si>
  <si>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</si>
  <si>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</si>
  <si>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</si>
  <si>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</si>
  <si>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</si>
  <si>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</si>
  <si>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</si>
  <si>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</si>
  <si>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</si>
  <si>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</si>
  <si>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</si>
  <si>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</si>
  <si>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</si>
  <si>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</si>
  <si>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</si>
  <si>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</si>
  <si>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</si>
  <si>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</si>
  <si>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</si>
  <si>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</si>
  <si>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</si>
  <si>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</si>
  <si>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</si>
  <si>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</si>
  <si>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</si>
  <si>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</si>
  <si>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</si>
  <si>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</si>
  <si>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</si>
  <si>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</si>
  <si>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</si>
  <si>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</si>
  <si>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</si>
  <si>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</si>
  <si>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</si>
  <si>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</si>
  <si>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</si>
  <si>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</si>
  <si>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</si>
  <si>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</si>
  <si>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</si>
  <si>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</si>
  <si>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</si>
  <si>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</si>
  <si>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</si>
  <si>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</si>
  <si>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</si>
  <si>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</si>
  <si>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</si>
  <si>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</si>
  <si>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</si>
  <si>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</si>
  <si>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</si>
  <si>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</si>
  <si>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</si>
  <si>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</si>
  <si>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</si>
  <si>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</si>
  <si>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</si>
  <si>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</si>
  <si>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</si>
  <si>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</si>
  <si>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</si>
  <si>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</si>
  <si>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</si>
  <si>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</si>
  <si>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</si>
  <si>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</si>
  <si>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</si>
  <si>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</si>
  <si>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</si>
  <si>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</si>
  <si>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</si>
  <si>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</si>
  <si>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</si>
  <si>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</si>
  <si>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</si>
  <si>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</si>
  <si>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</si>
  <si>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</si>
  <si>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</si>
  <si>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</si>
  <si>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</si>
  <si>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</si>
  <si>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</si>
  <si>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</si>
  <si>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</si>
  <si>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</si>
  <si>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</si>
  <si>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</si>
  <si>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</si>
  <si>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</si>
  <si>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</si>
  <si>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</si>
  <si>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</si>
  <si>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</si>
  <si>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</si>
  <si>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</si>
  <si>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</si>
  <si>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</si>
  <si>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</si>
  <si>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</si>
  <si>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</si>
  <si>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</si>
  <si>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</si>
  <si>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</si>
  <si>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</si>
  <si>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</si>
  <si>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</si>
  <si>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</si>
  <si>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</si>
  <si>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</si>
  <si>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</si>
  <si>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</si>
  <si>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</si>
  <si>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</si>
  <si>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</si>
  <si>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</si>
  <si>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</si>
  <si>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</si>
  <si>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</si>
  <si>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</si>
  <si>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</si>
  <si>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</si>
  <si>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</si>
  <si>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</si>
  <si>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</si>
  <si>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</si>
  <si>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</si>
  <si>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</si>
  <si>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</si>
  <si>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</si>
  <si>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</si>
  <si>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</si>
  <si>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</si>
  <si>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</si>
  <si>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</si>
  <si>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</si>
  <si>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</si>
  <si>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</si>
  <si>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</si>
  <si>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</si>
  <si>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</si>
  <si>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</si>
  <si>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</si>
  <si>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</si>
  <si>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</si>
  <si>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</si>
  <si>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</si>
  <si>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</si>
  <si>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</si>
  <si>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</si>
  <si>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</si>
  <si>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</si>
  <si>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</si>
  <si>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</si>
  <si>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</si>
  <si>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</si>
  <si>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</si>
  <si>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</si>
  <si>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</si>
  <si>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</si>
  <si>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</si>
  <si>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</si>
  <si>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</si>
  <si>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</si>
  <si>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</si>
  <si>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</si>
  <si>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</si>
  <si>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</si>
  <si>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</si>
  <si>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</si>
  <si>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</si>
  <si>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</si>
  <si>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</si>
  <si>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</si>
  <si>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</si>
  <si>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</si>
  <si>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</si>
  <si>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</si>
  <si>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</si>
  <si>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</si>
  <si>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</si>
  <si>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</si>
  <si>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</si>
  <si>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</si>
  <si>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</si>
  <si>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</si>
  <si>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</si>
  <si>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</si>
  <si>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</si>
  <si>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</si>
  <si>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</si>
  <si>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</si>
  <si>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</si>
  <si>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</si>
  <si>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</si>
  <si>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</si>
  <si>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</si>
  <si>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</si>
  <si>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</si>
  <si>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</si>
  <si>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</si>
  <si>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</si>
  <si>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</si>
  <si>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</si>
  <si>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</si>
  <si>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</si>
  <si>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</si>
  <si>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</si>
  <si>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</si>
  <si>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</si>
  <si>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</si>
  <si>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o/w Social &amp; Cultural purposes</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</si>
  <si>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</si>
  <si>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</si>
  <si>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</si>
  <si>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</si>
  <si>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</si>
  <si>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</si>
  <si>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</si>
  <si>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</si>
  <si>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</si>
  <si>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</si>
  <si>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</si>
  <si>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</si>
  <si>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</si>
  <si>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</si>
  <si>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</si>
  <si>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</si>
  <si>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</si>
  <si>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</si>
  <si>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</si>
  <si>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</si>
  <si>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</si>
  <si>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</si>
  <si>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</si>
  <si>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</si>
  <si>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</si>
  <si>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</si>
  <si>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</si>
  <si>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</si>
  <si>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</si>
  <si>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</si>
  <si>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</si>
  <si>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</si>
  <si>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</si>
  <si>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</si>
  <si>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</si>
  <si>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</si>
  <si>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</si>
  <si>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</si>
  <si>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</si>
  <si>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</si>
  <si>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</si>
  <si>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</si>
  <si>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</si>
  <si>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</si>
  <si>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</si>
  <si>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</si>
  <si>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</si>
  <si>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</si>
  <si>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</si>
  <si>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</si>
  <si>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</si>
  <si>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</si>
  <si>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</si>
  <si>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</si>
  <si>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</si>
  <si>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</si>
  <si>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</si>
  <si>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</si>
  <si>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</si>
  <si>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</si>
  <si>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</si>
  <si>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</si>
  <si>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</si>
  <si>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</si>
  <si>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</si>
  <si>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</si>
  <si>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</si>
  <si>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</si>
  <si>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</si>
  <si>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</si>
  <si>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</si>
  <si>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</si>
  <si>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</si>
  <si>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</si>
  <si>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</si>
  <si>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</si>
  <si>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</si>
  <si>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</si>
  <si>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</si>
  <si>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</si>
  <si>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</si>
  <si>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</si>
  <si>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</si>
  <si>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</si>
  <si>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</si>
  <si>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</si>
  <si>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</si>
  <si>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</si>
  <si>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</si>
  <si>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</si>
  <si>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</si>
  <si>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</si>
  <si>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</si>
  <si>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</si>
  <si>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</si>
  <si>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</si>
  <si>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</si>
  <si>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</si>
  <si>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</si>
  <si>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</si>
  <si>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</si>
  <si>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</si>
  <si>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</si>
  <si>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</si>
  <si>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</si>
  <si>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</si>
  <si>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</si>
  <si>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</si>
  <si>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</si>
  <si>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</si>
  <si>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</si>
  <si>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</si>
  <si>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</si>
  <si>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</si>
  <si>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</si>
  <si>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</si>
  <si>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</si>
  <si>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</si>
  <si>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</si>
  <si>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</si>
  <si>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</si>
  <si>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</si>
  <si>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</si>
  <si>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</si>
  <si>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</si>
  <si>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</si>
  <si>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</si>
  <si>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</si>
  <si>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</si>
  <si>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</si>
  <si>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</si>
  <si>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</si>
  <si>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</si>
  <si>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</si>
  <si>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</si>
  <si>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</si>
  <si>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</si>
  <si>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</si>
  <si>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</si>
  <si>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</si>
  <si>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</si>
  <si>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</si>
  <si>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</si>
  <si>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</si>
  <si>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</si>
  <si>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</si>
  <si>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</si>
  <si>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</si>
  <si>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</si>
  <si>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</si>
  <si>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</si>
  <si>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</si>
  <si>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</si>
  <si>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</si>
  <si>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</si>
  <si>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</si>
  <si>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</si>
  <si>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</si>
  <si>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</si>
  <si>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</si>
  <si>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</si>
  <si>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</si>
  <si>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</si>
  <si>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</si>
  <si>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</si>
  <si>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OPS.8.8.8</t>
  </si>
  <si>
    <t>OPS.8.8.9</t>
  </si>
  <si>
    <t>OPS.8.8.10</t>
  </si>
  <si>
    <t>OPS.8.8.11</t>
  </si>
  <si>
    <t>OPS.8.8.12</t>
  </si>
  <si>
    <t>OPS.8.8.13</t>
  </si>
  <si>
    <t>9. Non-Performing Loans</t>
  </si>
  <si>
    <t>PS.8.9.1</t>
  </si>
  <si>
    <t>OPS.8.9.1</t>
  </si>
  <si>
    <t>OPS.8.9.2</t>
  </si>
  <si>
    <t>OPS.8.9.3</t>
  </si>
  <si>
    <t>OPS.8.9.4</t>
  </si>
  <si>
    <t>10. Concentration Risks</t>
  </si>
  <si>
    <t>PS.8.10.1</t>
  </si>
  <si>
    <t>OPS.8.10.1</t>
  </si>
  <si>
    <t>OPS.8.10.2</t>
  </si>
  <si>
    <t>OPS.8.10.3</t>
  </si>
  <si>
    <t>OPS.8.10.4</t>
  </si>
  <si>
    <t>OPS.8.10.5</t>
  </si>
  <si>
    <t>OPS.8.10.6</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</si>
  <si>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</si>
  <si>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</si>
  <si>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</si>
  <si>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</si>
  <si>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</si>
  <si>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</si>
  <si>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</si>
  <si>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</si>
  <si>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</si>
  <si>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</si>
  <si>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</si>
  <si>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</si>
  <si>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</si>
  <si>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</si>
  <si>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</si>
  <si>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</si>
  <si>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</si>
  <si>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</si>
  <si>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</si>
  <si>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</si>
  <si>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</si>
  <si>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</si>
  <si>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</si>
  <si>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</si>
  <si>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</si>
  <si>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</si>
  <si>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</si>
  <si>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</si>
  <si>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</si>
  <si>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</si>
  <si>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</si>
  <si>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</si>
  <si>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</si>
  <si>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</si>
  <si>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</si>
  <si>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</si>
  <si>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</si>
  <si>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</si>
  <si>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</si>
  <si>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</si>
  <si>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</si>
  <si>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</si>
  <si>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</si>
  <si>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</si>
  <si>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</si>
  <si>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</si>
  <si>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</si>
  <si>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</si>
  <si>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</si>
  <si>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</si>
  <si>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</si>
  <si>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</si>
  <si>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</si>
  <si>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</si>
  <si>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</si>
  <si>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</si>
  <si>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</si>
  <si>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</si>
  <si>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</si>
  <si>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</si>
  <si>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</si>
  <si>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</si>
  <si>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</si>
  <si>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</si>
  <si>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</si>
  <si>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</si>
  <si>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</si>
  <si>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</si>
  <si>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</si>
  <si>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</si>
  <si>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</si>
  <si>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</si>
  <si>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</si>
  <si>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</si>
  <si>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</si>
  <si>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</si>
  <si>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</si>
  <si>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</si>
  <si>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</si>
  <si>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</si>
  <si>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</si>
  <si>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</si>
  <si>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</si>
  <si>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</si>
  <si>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</si>
  <si>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</si>
  <si>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</si>
  <si>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</si>
  <si>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</si>
  <si>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</si>
  <si>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</si>
  <si>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</si>
  <si>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</si>
  <si>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</si>
  <si>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</si>
  <si>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</si>
  <si>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</si>
  <si>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</si>
  <si>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</si>
  <si>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</si>
  <si>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</si>
  <si>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</si>
  <si>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</si>
  <si>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</si>
  <si>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</si>
  <si>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</si>
  <si>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</si>
  <si>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</si>
  <si>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</si>
  <si>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</si>
  <si>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</si>
  <si>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</si>
  <si>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</si>
  <si>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</si>
  <si>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</si>
  <si>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</si>
  <si>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</si>
  <si>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</si>
  <si>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</si>
  <si>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</si>
  <si>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</si>
  <si>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</si>
  <si>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</si>
  <si>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</si>
  <si>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</si>
  <si>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</si>
  <si>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</si>
  <si>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</si>
  <si>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</si>
  <si>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</si>
  <si>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</si>
  <si>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</si>
  <si>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</si>
  <si>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</si>
  <si>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</si>
  <si>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</si>
  <si>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</si>
  <si>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</si>
  <si>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</si>
  <si>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</si>
  <si>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</si>
  <si>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</si>
  <si>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</si>
  <si>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</si>
  <si>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</si>
  <si>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</si>
  <si>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</si>
  <si>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</si>
  <si>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</si>
  <si>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</si>
  <si>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</si>
  <si>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</si>
  <si>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</si>
  <si>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</si>
  <si>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</si>
  <si>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</si>
  <si>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</si>
  <si>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</si>
  <si>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</si>
  <si>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</si>
  <si>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</si>
  <si>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</si>
  <si>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</si>
  <si>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</si>
  <si>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</si>
  <si>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</si>
  <si>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</si>
  <si>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</si>
  <si>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</si>
  <si>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</si>
  <si>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</si>
  <si>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</si>
  <si>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</si>
  <si>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</si>
  <si>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</si>
  <si>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</si>
  <si>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</si>
  <si>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</si>
  <si>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</si>
  <si>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</si>
  <si>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</si>
  <si>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</si>
  <si>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</si>
  <si>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</si>
  <si>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</si>
  <si>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</si>
  <si>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</si>
  <si>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</si>
  <si>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</si>
  <si>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</si>
  <si>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</si>
  <si>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</si>
  <si>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</si>
  <si>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</si>
  <si>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</si>
  <si>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</si>
  <si>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</si>
  <si>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</si>
  <si>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</si>
  <si>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</si>
  <si>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</si>
  <si>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</si>
  <si>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</si>
  <si>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</si>
  <si>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</si>
  <si>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</si>
  <si>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</si>
  <si>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</si>
  <si>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</si>
  <si>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</si>
  <si>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</si>
  <si>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</si>
  <si>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</si>
  <si>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</si>
  <si>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</si>
  <si>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</si>
  <si>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</si>
  <si>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Initial Maturity  </t>
  </si>
  <si>
    <t xml:space="preserve">Extended Maturity </t>
  </si>
  <si>
    <t>Eur</t>
  </si>
  <si>
    <t>Compagnie de Financement Foncier</t>
  </si>
  <si>
    <t>Y</t>
  </si>
  <si>
    <t>both</t>
  </si>
  <si>
    <t>0 - 0.5</t>
  </si>
  <si>
    <t>0.5 - 1</t>
  </si>
  <si>
    <t>1 - 5</t>
  </si>
  <si>
    <t>5 - 10</t>
  </si>
  <si>
    <t>10 - 50</t>
  </si>
  <si>
    <t>50 - 100</t>
  </si>
  <si>
    <t>&gt; 100</t>
  </si>
  <si>
    <t>Auvergne Rhône-Alpes</t>
  </si>
  <si>
    <t>Bourgogne Franche-Comté</t>
  </si>
  <si>
    <t>Bretagne</t>
  </si>
  <si>
    <t>Centre</t>
  </si>
  <si>
    <t>Corse</t>
  </si>
  <si>
    <t>Grand Est</t>
  </si>
  <si>
    <t>Hauts de France</t>
  </si>
  <si>
    <t>Ile-de-France</t>
  </si>
  <si>
    <t>Normandie</t>
  </si>
  <si>
    <t>Nouvelle Aquitaine</t>
  </si>
  <si>
    <t>Occitanie</t>
  </si>
  <si>
    <t>Pays de la Loire</t>
  </si>
  <si>
    <t>Provence-Alpes-Côte d'Azur</t>
  </si>
  <si>
    <t>Dom-Tom</t>
  </si>
  <si>
    <t>Etat Français</t>
  </si>
  <si>
    <t xml:space="preserve"> Auvergne Rhône-Alpes</t>
  </si>
  <si>
    <t xml:space="preserve"> Bourgogne Franche-Comté</t>
  </si>
  <si>
    <t xml:space="preserve"> Bretagne</t>
  </si>
  <si>
    <t xml:space="preserve"> Centre</t>
  </si>
  <si>
    <t>Outre mer</t>
  </si>
  <si>
    <t>0-200</t>
  </si>
  <si>
    <t>200-400</t>
  </si>
  <si>
    <t>400-600</t>
  </si>
  <si>
    <t>600-800</t>
  </si>
  <si>
    <t>800-1000</t>
  </si>
  <si>
    <t>&gt;1000</t>
  </si>
  <si>
    <t>Contractual maturities are calculated assuming a zero prepayment scenario on the cover pool assets.</t>
  </si>
  <si>
    <t>10 largest borrowers</t>
  </si>
  <si>
    <t xml:space="preserve">Reporting date </t>
  </si>
  <si>
    <t>1.1</t>
  </si>
  <si>
    <t>Group</t>
  </si>
  <si>
    <t>Group parent company</t>
  </si>
  <si>
    <t>Group consolidated financial information (link)</t>
  </si>
  <si>
    <t>1.2</t>
  </si>
  <si>
    <t>Rating</t>
  </si>
  <si>
    <t>Rating Watch</t>
  </si>
  <si>
    <t>Outlook</t>
  </si>
  <si>
    <t>Senior unsecured rating (group parent company)</t>
  </si>
  <si>
    <t>Fitch</t>
  </si>
  <si>
    <t>Moody's</t>
  </si>
  <si>
    <t>S&amp;P</t>
  </si>
  <si>
    <t>1.3</t>
  </si>
  <si>
    <t>Rating watch</t>
  </si>
  <si>
    <t>Covered bond issuer rating (senior unsecured)</t>
  </si>
  <si>
    <t>1.4</t>
  </si>
  <si>
    <t>as of</t>
  </si>
  <si>
    <t>COVERED BOND ISSUER OVERVIEW</t>
  </si>
  <si>
    <t>2.1</t>
  </si>
  <si>
    <t>Covered bonds and cover pool</t>
  </si>
  <si>
    <t>outstanding</t>
  </si>
  <si>
    <t>Cover pool</t>
  </si>
  <si>
    <t>Commercial assets</t>
  </si>
  <si>
    <t>Residential assets</t>
  </si>
  <si>
    <t>Substitute assets</t>
  </si>
  <si>
    <t>Covered bonds</t>
  </si>
  <si>
    <t>2.2</t>
  </si>
  <si>
    <t>Covered bonds ratings</t>
  </si>
  <si>
    <t>Covered bonds rating</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</si>
  <si>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</si>
  <si>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</si>
  <si>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</si>
  <si>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</si>
  <si>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</si>
  <si>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</si>
  <si>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</si>
  <si>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</si>
  <si>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</si>
  <si>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</si>
  <si>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</si>
  <si>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</si>
  <si>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</si>
  <si>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</si>
  <si>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</si>
  <si>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Contractual</t>
  </si>
  <si>
    <t>Public sector</t>
  </si>
  <si>
    <t>WAL of cover pool</t>
  </si>
  <si>
    <t>WAL of covered bonds</t>
  </si>
  <si>
    <t>3.2</t>
  </si>
  <si>
    <t>0 - 1 Y (years)</t>
  </si>
  <si>
    <t>Expected maturity of cover pool</t>
  </si>
  <si>
    <t>Expected maturity of covered bonds</t>
  </si>
  <si>
    <t>3.3</t>
  </si>
  <si>
    <t>Contractual maturity of cover pool</t>
  </si>
  <si>
    <t>Contractual maturity of cov. bonds</t>
  </si>
  <si>
    <t>of which hard bullet</t>
  </si>
  <si>
    <t>of which soft bullet</t>
  </si>
  <si>
    <t>3.4</t>
  </si>
  <si>
    <t>Interest rate and currency risks</t>
  </si>
  <si>
    <t>WAL</t>
  </si>
  <si>
    <t>Interest rate risk</t>
  </si>
  <si>
    <t>Internal</t>
  </si>
  <si>
    <t>External</t>
  </si>
  <si>
    <t>Currency risk</t>
  </si>
  <si>
    <t>3.5</t>
  </si>
  <si>
    <t>Substitution assets</t>
  </si>
  <si>
    <t>AAA to AA-</t>
  </si>
  <si>
    <t>A+ to A-</t>
  </si>
  <si>
    <t>Below A-</t>
  </si>
  <si>
    <t>4.1</t>
  </si>
  <si>
    <t>Arrears</t>
  </si>
  <si>
    <t>0-1 months</t>
  </si>
  <si>
    <t>1-2 months</t>
  </si>
  <si>
    <t>2-3 months</t>
  </si>
  <si>
    <t>3-6 months</t>
  </si>
  <si>
    <t>6+ (Defaulted)</t>
  </si>
  <si>
    <t>4.2</t>
  </si>
  <si>
    <t>Zone</t>
  </si>
  <si>
    <t>4.3</t>
  </si>
  <si>
    <t>Total 1st lien mortgages</t>
  </si>
  <si>
    <t>guaranteed</t>
  </si>
  <si>
    <t>Crédit Logement</t>
  </si>
  <si>
    <t>4.4</t>
  </si>
  <si>
    <t>Employees</t>
  </si>
  <si>
    <t>Civil servants</t>
  </si>
  <si>
    <t>Self employed</t>
  </si>
  <si>
    <t>Retired / Pensioner</t>
  </si>
  <si>
    <t>Other non-working</t>
  </si>
  <si>
    <t>Real estate company</t>
  </si>
  <si>
    <t>No data</t>
  </si>
  <si>
    <t>PUBLIC SECTOR COVER POOL DATA</t>
  </si>
  <si>
    <t>5.1</t>
  </si>
  <si>
    <t>Arrears and defaulted loans outstanding</t>
  </si>
  <si>
    <t>Defaulted (6+)</t>
  </si>
  <si>
    <t>5.2</t>
  </si>
  <si>
    <t>Geographical distribution and type of Claim</t>
  </si>
  <si>
    <t>Exposures to or garanteed by Supranational Institution</t>
  </si>
  <si>
    <t xml:space="preserve">Exposures to Sovereigns </t>
  </si>
  <si>
    <t xml:space="preserve">Exposures garanteed by Sovereigns </t>
  </si>
  <si>
    <t>Exposures garanteed by ECA</t>
  </si>
  <si>
    <t xml:space="preserve">Exposures to regions / departments / federal states </t>
  </si>
  <si>
    <t xml:space="preserve">Exposures garanteed by regions / departments / federal states </t>
  </si>
  <si>
    <t xml:space="preserve">Exposures to municipalities </t>
  </si>
  <si>
    <t xml:space="preserve">Exposures garanteed by municipalities </t>
  </si>
  <si>
    <t>Other direct public exposures</t>
  </si>
  <si>
    <t>Other indirect public exposures</t>
  </si>
  <si>
    <t>EUROPE</t>
  </si>
  <si>
    <t>COVERED BONDS</t>
  </si>
  <si>
    <t>6.1</t>
  </si>
  <si>
    <t>Outstanding covered bonds</t>
  </si>
  <si>
    <t>Public placement</t>
  </si>
  <si>
    <t>Private placement</t>
  </si>
  <si>
    <t>Sum</t>
  </si>
  <si>
    <t>Denominated in €</t>
  </si>
  <si>
    <t>Denominated in USD</t>
  </si>
  <si>
    <t>Denominated in CHF</t>
  </si>
  <si>
    <t>Denominated in JPY</t>
  </si>
  <si>
    <t>Denominated in GBP</t>
  </si>
  <si>
    <t>6.2</t>
  </si>
  <si>
    <t>Issuance</t>
  </si>
  <si>
    <t>résidential  as % of total cover assets</t>
  </si>
  <si>
    <t>commercial as % of total cover assets</t>
  </si>
  <si>
    <t>mortgage as % of total cover assets</t>
  </si>
  <si>
    <t>FRENCH NATIONAL COVERED BOND LABEL REPORTING TEMPLATE</t>
  </si>
  <si>
    <t xml:space="preserve">CB ISSUER </t>
  </si>
  <si>
    <t>GROUP LEVEL INFORMATION AND SENIOR UNSECURED RATINGS</t>
  </si>
  <si>
    <t>BPCE</t>
  </si>
  <si>
    <t>Crédit Foncier de France</t>
  </si>
  <si>
    <t>http://www.creditfoncier.com/nous-connaitre/espace-documentation/</t>
  </si>
  <si>
    <t>A</t>
  </si>
  <si>
    <t>stable</t>
  </si>
  <si>
    <t>N/A</t>
  </si>
  <si>
    <t>Common Equity Tier 1 ratio Group (%)</t>
  </si>
  <si>
    <t>Common Equity Tier 1 ratio Group parent company (%)</t>
  </si>
  <si>
    <t>Common Equity Tier 1 covered bond issuer (%)</t>
  </si>
  <si>
    <t>Tier 1 ratio Covered Bond Issuer (%)</t>
  </si>
  <si>
    <t>Covered bond issuer</t>
  </si>
  <si>
    <t>Name of the covered bond issuer</t>
  </si>
  <si>
    <t>Country in which the issuer is based</t>
  </si>
  <si>
    <t>Financial information (link)</t>
  </si>
  <si>
    <t>Information on the legal framework (link)</t>
  </si>
  <si>
    <t>UCITS compliant (Y / N) ?</t>
  </si>
  <si>
    <t>CRD compliant (Y / N) ?</t>
  </si>
  <si>
    <t>of which eligible</t>
  </si>
  <si>
    <t>to CB refinancing</t>
  </si>
  <si>
    <t>Overcollateralisation ratios</t>
  </si>
  <si>
    <t>Minimum (%)</t>
  </si>
  <si>
    <t>Current (%)</t>
  </si>
  <si>
    <t>Legal ("coverage ratio")</t>
  </si>
  <si>
    <t>Contractual (ACT)</t>
  </si>
  <si>
    <t>(non privileged liabilities net of repurchase agreements as % of privileged liabilities, after swap)</t>
  </si>
  <si>
    <t>2.4</t>
  </si>
  <si>
    <t>Aaa</t>
  </si>
  <si>
    <t>AAA</t>
  </si>
  <si>
    <t>2.5</t>
  </si>
  <si>
    <t>exchange rate impact</t>
  </si>
  <si>
    <t>2.6</t>
  </si>
  <si>
    <t>Information required under article 129 (7) CRR </t>
  </si>
  <si>
    <r>
      <t xml:space="preserve">(i)         Value of the cover pool and outstanding covered bonds : </t>
    </r>
    <r>
      <rPr>
        <i/>
        <sz val="10"/>
        <color theme="8" tint="-0.499984740745262"/>
        <rFont val="Arial"/>
        <family val="2"/>
      </rPr>
      <t>please refer to section 2.2</t>
    </r>
  </si>
  <si>
    <r>
      <t xml:space="preserve">(ii)        Geographical distribution : </t>
    </r>
    <r>
      <rPr>
        <i/>
        <sz val="10"/>
        <color theme="8" tint="-0.499984740745262"/>
        <rFont val="Arial"/>
        <family val="2"/>
      </rPr>
      <t>please refer to section 4.3 (residential), 5.2 , 5.3 and 5.4 (public sector)</t>
    </r>
  </si>
  <si>
    <r>
      <t xml:space="preserve">            Type of cover assets : </t>
    </r>
    <r>
      <rPr>
        <i/>
        <sz val="10"/>
        <color theme="8" tint="-0.499984740745262"/>
        <rFont val="Arial"/>
        <family val="2"/>
      </rPr>
      <t>section 2.2</t>
    </r>
  </si>
  <si>
    <r>
      <t xml:space="preserve">            Loan size : </t>
    </r>
    <r>
      <rPr>
        <i/>
        <sz val="10"/>
        <color theme="8" tint="-0.499984740745262"/>
        <rFont val="Arial"/>
        <family val="2"/>
      </rPr>
      <t xml:space="preserve">section 4.12 (residential) and 5.8 (public sector)  </t>
    </r>
  </si>
  <si>
    <t xml:space="preserve">            Interest rate and currency risks </t>
  </si>
  <si>
    <r>
      <t xml:space="preserve">hedging policy : </t>
    </r>
    <r>
      <rPr>
        <i/>
        <sz val="10"/>
        <color theme="8" tint="-0.499984740745262"/>
        <rFont val="Arial"/>
        <family val="2"/>
      </rPr>
      <t xml:space="preserve">section 3.4 </t>
    </r>
  </si>
  <si>
    <r>
      <t xml:space="preserve">assets interest rate and currency : </t>
    </r>
    <r>
      <rPr>
        <i/>
        <sz val="10"/>
        <color theme="8" tint="-0.499984740745262"/>
        <rFont val="Arial"/>
        <family val="2"/>
      </rPr>
      <t>section 4.10 (residential), 5.5 and 5.6 (public sector)</t>
    </r>
  </si>
  <si>
    <r>
      <t xml:space="preserve">CB interest rate and currency : </t>
    </r>
    <r>
      <rPr>
        <i/>
        <sz val="10"/>
        <color theme="8" tint="-0.499984740745262"/>
        <rFont val="Arial"/>
        <family val="2"/>
      </rPr>
      <t>section 6.1 and 6.2 (Covered bonds tab/worksheet)</t>
    </r>
  </si>
  <si>
    <r>
      <t>(iii)        Maturity structure of cover assets and covered bonds :</t>
    </r>
    <r>
      <rPr>
        <i/>
        <sz val="10"/>
        <color theme="8" tint="-0.499984740745262"/>
        <rFont val="Arial"/>
        <family val="2"/>
      </rPr>
      <t xml:space="preserve"> please refer to  section 3.1, 3.2 and 3.3 </t>
    </r>
  </si>
  <si>
    <r>
      <t xml:space="preserve">(iv)        Percentage of loans more than ninety days past due : </t>
    </r>
    <r>
      <rPr>
        <i/>
        <sz val="10"/>
        <color theme="8" tint="-0.499984740745262"/>
        <rFont val="Arial"/>
        <family val="2"/>
      </rPr>
      <t xml:space="preserve">please refer to section 4.1 (residential) and 5.1 (public sector) </t>
    </r>
  </si>
  <si>
    <t>2.7</t>
  </si>
  <si>
    <t>Compliance with the article  129 CRR in full</t>
  </si>
  <si>
    <t>WAL of total liabilities</t>
  </si>
  <si>
    <r>
      <rPr>
        <b/>
        <sz val="10"/>
        <rFont val="Arial"/>
        <family val="2"/>
      </rPr>
      <t xml:space="preserve">Hedging transactions
</t>
    </r>
    <r>
      <rPr>
        <sz val="10"/>
        <rFont val="Arial"/>
        <family val="2"/>
      </rPr>
      <t xml:space="preserve">
Both Assets and Liabilities are hedged for currency and interest rate risks. 
Macro-hedging swaps are entered into when acquiring loan portfolios, while micro-hedging swaps are used for single transactions. 
Credit Foncier acts as counterparty on the swaps hedging the loan portfolios sold to Compagnie de Financement Foncier and on the majority of the vanilla swaps hedging the bonds issued by Compagnie de Financement Foncier. Major international banks act as counterparties on the swaps hedging the rest of the transactions. 
All counterparties have concluded collateral agreements with Compagnie de Financement Foncier that require them to post collateral depending on their debt position and rating. However, the agreements stipulate that Compagnie de Financement Foncier shall not deposit any collateral.
Interest rate positions are reviewed each quarter and macro-hedged if found that the position has deteriorated to an extent that might result in non-compliance with the strict limits that Compagnie de Financement Foncier has committed to. Whenever early repayments exceed budgeted amounts, an interest rate swap is entered into in order to minimize the open position.
Basic risks, resulting from different reference rates on positions already transformed into variable rates by swaps, are managed through macro hedges.
Special interest rate risk reduction mechanisms have been put in place with the French state for the subsidized sector loans.</t>
    </r>
  </si>
  <si>
    <t>Internal interest rate swaps</t>
  </si>
  <si>
    <t>External interest rate swaps</t>
  </si>
  <si>
    <r>
      <rPr>
        <b/>
        <sz val="10"/>
        <rFont val="Arial"/>
        <family val="2"/>
      </rPr>
      <t xml:space="preserve">No currency risk
</t>
    </r>
    <r>
      <rPr>
        <sz val="10"/>
        <rFont val="Arial"/>
        <family val="2"/>
      </rPr>
      <t xml:space="preserve">
Compagnie de Financement Foncier does not allow any open foreign exchange positions. As such, all asset purchases or refinancing transactions that are not denominated in euros are systematically hedged against currency risk.
Limits are set at EUR 3 million by currency and EUR 5 million in total.
</t>
    </r>
  </si>
  <si>
    <t>Internal currency swaps</t>
  </si>
  <si>
    <t>External currency swaps</t>
  </si>
  <si>
    <t>Liquid assets</t>
  </si>
  <si>
    <t>Outstanding nominal</t>
  </si>
  <si>
    <t>ECB eligible internal ABS</t>
  </si>
  <si>
    <t>ECB eligible external ABS</t>
  </si>
  <si>
    <t>ECB eligible public exposures</t>
  </si>
  <si>
    <t>Transitional arrangement Banque de France</t>
  </si>
  <si>
    <t>Deposits with Banque de France</t>
  </si>
  <si>
    <t>ECB eligible</t>
  </si>
  <si>
    <t>Total liquid assets</t>
  </si>
  <si>
    <t>% liquid assets / covered bonds</t>
  </si>
  <si>
    <t>Liquidity support</t>
  </si>
  <si>
    <t>Comments</t>
  </si>
  <si>
    <t>% liquidity support / covered bonds</t>
  </si>
  <si>
    <t>3.6</t>
  </si>
  <si>
    <t>RESIDENTIAL AND COMMERCIAL COVER POOL DATA</t>
  </si>
  <si>
    <t>Amounts in this section do not take account of impairments.</t>
  </si>
  <si>
    <t>% of oustanding residential cover pool</t>
  </si>
  <si>
    <t>% of total cover pool</t>
  </si>
  <si>
    <t>Currently performing</t>
  </si>
  <si>
    <t>&gt; 3 months</t>
  </si>
  <si>
    <t>Regional breakdown of assets</t>
  </si>
  <si>
    <t>Region</t>
  </si>
  <si>
    <t>région de Bruxelles- capitale</t>
  </si>
  <si>
    <t>région flamande</t>
  </si>
  <si>
    <t>région wallonne</t>
  </si>
  <si>
    <t xml:space="preserve">Unindexed current LTV </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</si>
  <si>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</si>
  <si>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</si>
  <si>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</si>
  <si>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</si>
  <si>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</si>
  <si>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</si>
  <si>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</si>
  <si>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</si>
  <si>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</si>
  <si>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</si>
  <si>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</si>
  <si>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</si>
  <si>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</si>
  <si>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</si>
  <si>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</si>
  <si>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</si>
  <si>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</si>
  <si>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 xml:space="preserve">Indexed current LTV </t>
  </si>
  <si>
    <t xml:space="preserve">Indexed LTV is calculated on the basis of the current outstanding amount of the loans to the appraised values or prices of the residential assets using an indexation methodology. </t>
  </si>
  <si>
    <t>(see explanation §4.5)</t>
  </si>
  <si>
    <t>WA indexed current LTVs (%)</t>
  </si>
  <si>
    <t>4.6</t>
  </si>
  <si>
    <t>Mortgages and guarantees</t>
  </si>
  <si>
    <t>1st lien mortgage with public guaranty</t>
  </si>
  <si>
    <t>French State (subsidised sector)</t>
  </si>
  <si>
    <t>FGAS and NHG</t>
  </si>
  <si>
    <t>1st lien mortgage without guaranty</t>
  </si>
  <si>
    <t>Total guarantees</t>
  </si>
  <si>
    <t>4.7</t>
  </si>
  <si>
    <t>Seasoning</t>
  </si>
  <si>
    <t>Months</t>
  </si>
  <si>
    <t>&lt; 12</t>
  </si>
  <si>
    <t>12 - 24</t>
  </si>
  <si>
    <t>24 - 36</t>
  </si>
  <si>
    <t>36 - 60</t>
  </si>
  <si>
    <t>&gt; 60</t>
  </si>
  <si>
    <t>4.8</t>
  </si>
  <si>
    <t>Loan purpose</t>
  </si>
  <si>
    <t>Second home</t>
  </si>
  <si>
    <t>Buy-to-let</t>
  </si>
  <si>
    <t>4.9</t>
  </si>
  <si>
    <t>Principal amortisation</t>
  </si>
  <si>
    <t>Partial bullet</t>
  </si>
  <si>
    <t>Bullet</t>
  </si>
  <si>
    <t>4.10</t>
  </si>
  <si>
    <t>Interest rate type (without accounting for the hedge in place)</t>
  </si>
  <si>
    <t>Fixed for life</t>
  </si>
  <si>
    <t>Capped for life</t>
  </si>
  <si>
    <t>Floating (1y or less)</t>
  </si>
  <si>
    <t>Mixed (1y+)</t>
  </si>
  <si>
    <t>4.11</t>
  </si>
  <si>
    <t>Borrowers</t>
  </si>
  <si>
    <t>4.12</t>
  </si>
  <si>
    <t>Granularity, large exposures and loan size</t>
  </si>
  <si>
    <t>Number of loans</t>
  </si>
  <si>
    <t>Average outstanding balance (€)</t>
  </si>
  <si>
    <t>% of total
cover pool</t>
  </si>
  <si>
    <t>5 largest exposures (%)</t>
  </si>
  <si>
    <t>10 largest exposures (%)</t>
  </si>
  <si>
    <r>
      <t xml:space="preserve">Loan size </t>
    </r>
    <r>
      <rPr>
        <sz val="10"/>
        <rFont val="Arial"/>
        <family val="2"/>
      </rPr>
      <t>(buckets in thousand EUR)</t>
    </r>
  </si>
  <si>
    <t xml:space="preserve">Number of loans </t>
  </si>
  <si>
    <t>Outstanding in EUR millions</t>
  </si>
  <si>
    <t>% of total cover pool (outstanding)</t>
  </si>
  <si>
    <t>800- 1 000</t>
  </si>
  <si>
    <t>&gt; 1 000</t>
  </si>
  <si>
    <t xml:space="preserve">TOTAL </t>
  </si>
  <si>
    <t>4.13</t>
  </si>
  <si>
    <t>Residential MBS</t>
  </si>
  <si>
    <t>External RMBS DETAILS</t>
  </si>
  <si>
    <t>Name</t>
  </si>
  <si>
    <t>ISIN</t>
  </si>
  <si>
    <t>Outstanding balance</t>
  </si>
  <si>
    <t>Year of last issuance</t>
  </si>
  <si>
    <t>Main country (assets)</t>
  </si>
  <si>
    <t>Originator(s)</t>
  </si>
  <si>
    <t>CB ISSUER</t>
  </si>
  <si>
    <t>Reporting date</t>
  </si>
  <si>
    <t>Amounts in this section do not take account of currency swaps and impairments.</t>
  </si>
  <si>
    <t>% of outstanding public sector cover pool</t>
  </si>
  <si>
    <t>ASIA</t>
  </si>
  <si>
    <t>NORTH AMERICA</t>
  </si>
  <si>
    <t>United States</t>
  </si>
  <si>
    <t>5.3</t>
  </si>
  <si>
    <t>Geographical distribution and nature of the underlying operation</t>
  </si>
  <si>
    <t>LOANS</t>
  </si>
  <si>
    <t>SECURITIES</t>
  </si>
  <si>
    <t>ABS</t>
  </si>
  <si>
    <t>5.4</t>
  </si>
  <si>
    <t>Regional exposures : France</t>
  </si>
  <si>
    <t>% of outstanding  French public sector cover pool</t>
  </si>
  <si>
    <t>5.5</t>
  </si>
  <si>
    <t>Interest rate (without accounting for the hedge in place)</t>
  </si>
  <si>
    <t>Floating</t>
  </si>
  <si>
    <t>Mixed</t>
  </si>
  <si>
    <t>5.6</t>
  </si>
  <si>
    <t>Currency</t>
  </si>
  <si>
    <t>USD</t>
  </si>
  <si>
    <t>JPY</t>
  </si>
  <si>
    <t>CHF</t>
  </si>
  <si>
    <t>5.7</t>
  </si>
  <si>
    <t>5.8</t>
  </si>
  <si>
    <t>Number of exposures</t>
  </si>
  <si>
    <r>
      <t>Loan size</t>
    </r>
    <r>
      <rPr>
        <sz val="10"/>
        <rFont val="Arial"/>
        <family val="2"/>
      </rPr>
      <t xml:space="preserve"> (buckets in EUR million)</t>
    </r>
  </si>
  <si>
    <t>5.9</t>
  </si>
  <si>
    <t>Public sector ABS</t>
  </si>
  <si>
    <t>INTERNAL</t>
  </si>
  <si>
    <t>EXTERNAL</t>
  </si>
  <si>
    <t>External ABS DETAILS</t>
  </si>
  <si>
    <t>Amounts in EUR, foreign currency amounts converted to EUR at respective closing rates</t>
  </si>
  <si>
    <t>Denominated in AUD</t>
  </si>
  <si>
    <t>Denominated in CAD</t>
  </si>
  <si>
    <t>Denominated in NOK</t>
  </si>
  <si>
    <t>Amounts in EUR, foreign currency amounts converted to EUR at respective issuance date rates</t>
  </si>
  <si>
    <t>Unless detailed otherwise</t>
  </si>
  <si>
    <t>all amounts in EUR millions (without decimals)</t>
  </si>
  <si>
    <t>percentages (%) with 1 decimal</t>
  </si>
  <si>
    <t>time periods in years (with 1 decimal)</t>
  </si>
  <si>
    <t>Group level information, senior unsecured ratings and covered bond issuer overview</t>
  </si>
  <si>
    <t>Ratings of the parent company of the group in which the CB issuer is consolidated.</t>
  </si>
  <si>
    <t>Covered bond issuer ratings</t>
  </si>
  <si>
    <t>The rating agencies' methodologies usually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</si>
  <si>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</si>
  <si>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</si>
  <si>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</si>
  <si>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</si>
  <si>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</si>
  <si>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</si>
  <si>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</si>
  <si>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</si>
  <si>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</si>
  <si>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</si>
  <si>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</si>
  <si>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"Of which assets eligible to CB refinancing" :</t>
  </si>
  <si>
    <t>The outstanding amount of eligible assets including replacement assets shall be filled in. 
The eligible amounts only take into account assets which fulfill the legal eligibility criteria to the cover pool. 
E.g., for residential loans to individuals, the eligible amounts are limited to 80% of the value of the pledged property for mortgage loans or of the financed property for guaranteed loans. The legal coverage ratio's weightings of eligible assets are not taken into account in this calculation (e.g. a loan guaranteed by an eligible guarantor with an LTV level below the 80% / 60% cap is entered for 100% of its outstanding amount regardless of the  guarantor's rating).
The total amount is the same as the one used in the numerator of the legal coverage ratio. In particular, it excludes the amounts exceeding the LTV limits as well as all repurchase agreements.</t>
  </si>
  <si>
    <t>3.</t>
  </si>
  <si>
    <t>ALM</t>
  </si>
  <si>
    <t>Contractual maturities :</t>
  </si>
  <si>
    <t>Expected maturities :</t>
  </si>
  <si>
    <t>The assumptions underlying the calculation of the expected WAL and expected maturity breakdown</t>
  </si>
  <si>
    <t>shall be disclosed for each element of the cover pool including substitute assets.</t>
  </si>
  <si>
    <t>Internal swaps :  swap counterparties are part of BPCE group (Crédit Foncier &amp; Natixis)</t>
  </si>
  <si>
    <t>External swaps : swap counterparties are entities outside BPCE group</t>
  </si>
  <si>
    <t>Residential cover pool data</t>
  </si>
  <si>
    <t>4.2 - 4.3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</si>
  <si>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</si>
  <si>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</si>
  <si>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</si>
  <si>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 xml:space="preserve">guaranteed loans. </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</si>
  <si>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</si>
  <si>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</si>
  <si>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</si>
  <si>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</si>
  <si>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</si>
  <si>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 xml:space="preserve">values or prices of the residential assets using an indexation methodology. </t>
  </si>
  <si>
    <t>Interest rate type</t>
  </si>
  <si>
    <r>
      <t>"Floating"</t>
    </r>
    <r>
      <rPr>
        <sz val="10"/>
        <rFont val="Arial"/>
        <family val="2"/>
      </rPr>
      <t xml:space="preserve"> includes loans with interest rate reset periods not exceeding one year. </t>
    </r>
  </si>
  <si>
    <r>
      <t>"Mixed"</t>
    </r>
    <r>
      <rPr>
        <sz val="10"/>
        <rFont val="Arial"/>
        <family val="2"/>
      </rPr>
      <t xml:space="preserve"> shall be used for loans with a combination of fixed, capped or floating periods (e.g. 10 years initial </t>
    </r>
  </si>
  <si>
    <t>fixed rate switching to floating) or for loans whith interest rate reset periods exceeding one year.</t>
  </si>
  <si>
    <t>Public Sector cover pool data</t>
  </si>
  <si>
    <t>Exposure to the Banque de France is not included in this section.</t>
  </si>
  <si>
    <t>This document contains unaudited interim financial information, which has not been reviewed by the statutory auditors of Compagnie de Financement Foncier (the “Company”). It is a free English translation of the unaudited quarterly financial information required to be published by the Company. It is provided for information purposes only and shall in no event be considered as an invitation to invest, a solicitation of business or a public issue and does not constitute an offer to buy, sell, subscribe, or provide financial services. It should also not be considered as a recommendation or a solicitation to buy or sell obligations foncières.
In particular, this document and the information contained herein do not constitute an offer of securities for sale in the United States. No securities of the Company have been or will be registered under the US Securities Act of 1933, as amended (the "Securities Act"). Pursuant to an Order of the Securities and Exchange Commission, the Company has been exempted from all provisions of the Investment Company Act of 1940, as amended, subject to compliance with certain conditions. The Company does not intend to register an offering in the United States of America or conduct any public offering of securities in the United States of America. This document and its contents may not be viewed by persons within the United States of America (within the meaning of Regulation S under the Securities Act) other than “qualified institutional buyers” (“QIBs”) as defined in Rule 144A under the Securities Act (“Rule 144A”). Obligations foncières may not be offered or sold in the United States of America except to QIBs in reliance on Rule 144A or another exemption from, or transaction not subject to, the registration requirements of the Securities Act.
Any investment decision to purchase any obligations foncières of the Company should be made solely on the basis of the final terms and conditions of such obligations foncières and the information contained in an offering memorandum produced in connection with the proposed offering of such obligations foncières and no reliance is to be placed on any representations other than those contained in such offering memorandum, which will be published by the Company in connection with a proposed offering. Any offering memorandum produced in connection with any offering of obligations foncières may contain information different from the information contained in this document. Prospective investors are required to make their own independent investigations and appraisals of the business and financial condition of the Company and the nature of the obligations foncières and consult with their own financial, legal or other advisors before taking any investment decision with respect to obligations foncières of the Company.
This information is provided "as is", and is for information purposes only. It has nonetheless been supplied by sources that are deemed to be reliable. However, where information was furnished by third party sources, the Company has not verified the accuracy and completeness of such information.
It is the intention of the Company to ensure that the information is accurate and up-to-date, and it reserves the right to make corrections to the content at any time, without prior notice. It is not, however, in a position to guarantee that such information is complete. It moreover does not accept any responsibility in the event of any mistake, inaccuracy or omission relating to such information.</t>
  </si>
  <si>
    <t xml:space="preserve"> </t>
  </si>
  <si>
    <t>Scope</t>
  </si>
  <si>
    <t>Contractual (mn)</t>
  </si>
  <si>
    <t>Expected Upon Prepayments (mn)</t>
  </si>
  <si>
    <t>COMPAGNIE DE FINANCEMENT FONCIER</t>
  </si>
  <si>
    <t>EUROPEAN COVERED BOND COUNCIL</t>
  </si>
  <si>
    <t xml:space="preserve">FRENCH NATIONAL COVERED BOND LABEL REPORTING </t>
  </si>
  <si>
    <t>The loan-to-value ratio on residential mortgage loans is the ratio of the outstanding principal over the value of the underlying real estate. Collateral is revalued annually to monitor compliance with this ratio. The regulatory annual valuation of underlying assets is based on a prudent assessment of the property’s long-term characteristics, local market conditions, the current use of the property and other possible uses. All of this information is provided by Foncier Expertise, Crédit Foncier’s wholly-owned, Veritascertified subsidiary. The Specific Controller monitors these appraisals each year to verify compliance with the real-estate market parameters used in the valuation process, as described in the risk report section of the Registration Document 2016 (pages 155 - 167).</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</si>
  <si>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</si>
  <si>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</si>
  <si>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</si>
  <si>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</si>
  <si>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</si>
  <si>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</si>
  <si>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</si>
  <si>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</si>
  <si>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</si>
  <si>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</si>
  <si>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</si>
  <si>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</si>
  <si>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</si>
  <si>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</si>
  <si>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</si>
  <si>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</si>
  <si>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</si>
  <si>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</si>
  <si>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</si>
  <si>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</si>
  <si>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</si>
  <si>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</si>
  <si>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</si>
  <si>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</si>
  <si>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</si>
  <si>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</si>
  <si>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</si>
  <si>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</si>
  <si>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</si>
  <si>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</si>
  <si>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</si>
  <si>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</si>
  <si>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</si>
  <si>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</si>
  <si>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</si>
  <si>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</si>
  <si>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</si>
  <si>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</si>
  <si>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</si>
  <si>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</si>
  <si>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</si>
  <si>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</si>
  <si>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</si>
  <si>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</si>
  <si>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</si>
  <si>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</si>
  <si>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</si>
  <si>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</si>
  <si>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</si>
  <si>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</si>
  <si>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</si>
  <si>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</si>
  <si>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</si>
  <si>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</si>
  <si>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</si>
  <si>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</si>
  <si>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</si>
  <si>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</si>
  <si>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</si>
  <si>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</si>
  <si>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</si>
  <si>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</si>
  <si>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</si>
  <si>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</si>
  <si>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</si>
  <si>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</si>
  <si>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</si>
  <si>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</si>
  <si>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</si>
  <si>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</si>
  <si>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</si>
  <si>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</si>
  <si>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</si>
  <si>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</si>
  <si>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</si>
  <si>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</si>
  <si>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</si>
  <si>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</si>
  <si>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</si>
  <si>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</si>
  <si>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</si>
  <si>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</si>
  <si>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</si>
  <si>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</si>
  <si>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</si>
  <si>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</si>
  <si>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E.3.1.2</t>
  </si>
  <si>
    <t>OE.3.1.1</t>
  </si>
  <si>
    <t>OE.3.1.2</t>
  </si>
  <si>
    <t>OE.3.1.3</t>
  </si>
  <si>
    <t>OE.3.1.4</t>
  </si>
  <si>
    <t>2. Arrears</t>
  </si>
  <si>
    <t>% Shipping Loans</t>
  </si>
  <si>
    <t>% Total Loans</t>
  </si>
  <si>
    <t>E.3.2.1</t>
  </si>
  <si>
    <t>E.3.2.2</t>
  </si>
  <si>
    <t>E.3.2.3</t>
  </si>
  <si>
    <t>60-&lt;90 days</t>
  </si>
  <si>
    <t>E.3.2.4</t>
  </si>
  <si>
    <t>90-&lt;180 days</t>
  </si>
  <si>
    <t>E.3.2.5</t>
  </si>
  <si>
    <t>&gt;= 180 days</t>
  </si>
  <si>
    <t>OE.3.2.1</t>
  </si>
  <si>
    <t>OE.3.2.2</t>
  </si>
  <si>
    <t>OE.3.2.3</t>
  </si>
  <si>
    <t>OE.3.2.4</t>
  </si>
  <si>
    <t>Crédit Foncier</t>
  </si>
  <si>
    <t>Crédit Foncier / groupe BPCE</t>
  </si>
  <si>
    <t>969500EYG6U339D3TI84</t>
  </si>
  <si>
    <t xml:space="preserve">o/w Claim guaranteed by local/municipal authorities </t>
  </si>
  <si>
    <t>4. Cover Pool Amortisation Profile [after Hedging]</t>
  </si>
  <si>
    <t>5. Maturity of Covered Bonds [after hedging]</t>
  </si>
  <si>
    <t>Substitute assets (*)</t>
  </si>
  <si>
    <t>Public sector exposures</t>
  </si>
  <si>
    <t xml:space="preserve">Substitute Assets </t>
  </si>
  <si>
    <t>Expected maturity structure of cover pool and covered bonds (after hedging)</t>
  </si>
  <si>
    <t>Contractual maturity structure of cover pool and covered bonds (after hedging)</t>
  </si>
  <si>
    <t>1.General Information ( before hedging)</t>
  </si>
  <si>
    <t>3. Cover Pool Composition (before hedging)</t>
  </si>
  <si>
    <t>&lt;60 days</t>
  </si>
  <si>
    <t>M.7.5.32</t>
  </si>
  <si>
    <t>M.7.5.33</t>
  </si>
  <si>
    <t>M.7.5.34</t>
  </si>
  <si>
    <t>M.7.5.35</t>
  </si>
  <si>
    <t>M.7.5.36</t>
  </si>
  <si>
    <t>M.7.5.37</t>
  </si>
  <si>
    <t>M.7.5.38</t>
  </si>
  <si>
    <t>M.7.5.39</t>
  </si>
  <si>
    <t>M.7.5.40</t>
  </si>
  <si>
    <t>M.7.5.41</t>
  </si>
  <si>
    <t>M.7.5.42</t>
  </si>
  <si>
    <t>M.7.5.43</t>
  </si>
  <si>
    <t>M.7.5.44</t>
  </si>
  <si>
    <t>M.7.5.45</t>
  </si>
  <si>
    <t>M.7.5.46</t>
  </si>
  <si>
    <t>M.7.5.47</t>
  </si>
  <si>
    <t>M.7.5.48</t>
  </si>
  <si>
    <t>M.7.5.49</t>
  </si>
  <si>
    <t>M.7.5.50</t>
  </si>
  <si>
    <t>A1</t>
  </si>
  <si>
    <t>(in accordance with CRR/CRD4)</t>
  </si>
  <si>
    <t>AUD</t>
  </si>
  <si>
    <t>CAD</t>
  </si>
  <si>
    <t>GBP</t>
  </si>
  <si>
    <t>PLN</t>
  </si>
  <si>
    <t>5. Breakdown by regions of main country of origin</t>
  </si>
  <si>
    <t>Definition</t>
  </si>
  <si>
    <t>Worksheet E: Optional ECB-ECAIs data</t>
  </si>
  <si>
    <t>Temporary tab Harmonised Transparency Template - Optional COVID 19 impact</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</si>
  <si>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</si>
  <si>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</si>
  <si>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</si>
  <si>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</si>
  <si>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</si>
  <si>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</si>
  <si>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</si>
  <si>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</si>
  <si>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</si>
  <si>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</si>
  <si>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</si>
  <si>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</si>
  <si>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</si>
  <si>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</si>
  <si>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</si>
  <si>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</si>
  <si>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</si>
  <si>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</si>
  <si>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</si>
  <si>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</si>
  <si>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3 to 6 months</t>
  </si>
  <si>
    <t>over 6 months</t>
  </si>
  <si>
    <t>total</t>
  </si>
  <si>
    <t>in % nominal (mn) of affected notional amount to total cover pool</t>
  </si>
  <si>
    <t>COV.2.1.1</t>
  </si>
  <si>
    <t xml:space="preserve">principal &amp; interest deferred </t>
  </si>
  <si>
    <t>COV.2.1.2</t>
  </si>
  <si>
    <t>principal deferred</t>
  </si>
  <si>
    <t>COV.2.1.3</t>
  </si>
  <si>
    <t>other</t>
  </si>
  <si>
    <t>COV.2.1.4</t>
  </si>
  <si>
    <t>Total payment holiday</t>
  </si>
  <si>
    <t>OCOV.2.1.5</t>
  </si>
  <si>
    <t>o/w [if relevant, please specify]</t>
  </si>
  <si>
    <t>OCOV.2.1.6</t>
  </si>
  <si>
    <t>OCOV.2.1.7</t>
  </si>
  <si>
    <t>OCOV.2.1.8</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</si>
  <si>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</si>
  <si>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</si>
  <si>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</si>
  <si>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</si>
  <si>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</si>
  <si>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</si>
  <si>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</si>
  <si>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</si>
  <si>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</si>
  <si>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</si>
  <si>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</si>
  <si>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</si>
  <si>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</si>
  <si>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</si>
  <si>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</si>
  <si>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</si>
  <si>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</si>
  <si>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</si>
  <si>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</si>
  <si>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</si>
  <si>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</si>
  <si>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</si>
  <si>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</si>
  <si>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</si>
  <si>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</si>
  <si>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</si>
  <si>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</si>
  <si>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</si>
  <si>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</si>
  <si>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</si>
  <si>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</si>
  <si>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</si>
  <si>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</si>
  <si>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</si>
  <si>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</si>
  <si>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</si>
  <si>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</si>
  <si>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</si>
  <si>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</si>
  <si>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</si>
  <si>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</si>
  <si>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</si>
  <si>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</si>
  <si>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</si>
  <si>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</si>
  <si>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</si>
  <si>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</si>
  <si>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</si>
  <si>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</si>
  <si>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</si>
  <si>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</si>
  <si>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</si>
  <si>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</si>
  <si>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</si>
  <si>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</si>
  <si>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1945 - 1960</t>
  </si>
  <si>
    <t>M.7A.17.4</t>
  </si>
  <si>
    <t>1961 - 1970</t>
  </si>
  <si>
    <t>M.7A.17.5</t>
  </si>
  <si>
    <t>1971 - 1980</t>
  </si>
  <si>
    <t>M.7A.17.6</t>
  </si>
  <si>
    <t>1981 - 1990</t>
  </si>
  <si>
    <t>M.7A.17.7</t>
  </si>
  <si>
    <t>1991 - 2000</t>
  </si>
  <si>
    <t>M.7A.17.8</t>
  </si>
  <si>
    <t>2001 - 2005</t>
  </si>
  <si>
    <t>M.7A.17.9</t>
  </si>
  <si>
    <t>M.7A.17.10</t>
  </si>
  <si>
    <t>M.7A.17.11</t>
  </si>
  <si>
    <t>18. Dwelling type - optional</t>
  </si>
  <si>
    <t>M.2A.18.1</t>
  </si>
  <si>
    <t>House, detached or semi-detached</t>
  </si>
  <si>
    <t>M.2A.18.2</t>
  </si>
  <si>
    <t>Flat or Apartment</t>
  </si>
  <si>
    <t>M.2A.18.3</t>
  </si>
  <si>
    <t>Bungalow</t>
  </si>
  <si>
    <t>M.2A.18.4</t>
  </si>
  <si>
    <t>Terraced House</t>
  </si>
  <si>
    <t>M.2A.18.5</t>
  </si>
  <si>
    <t>Multifamily House</t>
  </si>
  <si>
    <t>M.2A.18.6</t>
  </si>
  <si>
    <t>Land Only</t>
  </si>
  <si>
    <t>M.2A.18.7</t>
  </si>
  <si>
    <t>M.2A.18.8</t>
  </si>
  <si>
    <t>OM.7A.18.1</t>
  </si>
  <si>
    <t>19. New Residential Property - optional</t>
  </si>
  <si>
    <t>M.2A.19.1</t>
  </si>
  <si>
    <t>New Property</t>
  </si>
  <si>
    <t>M.2A.19.2</t>
  </si>
  <si>
    <t>Existing property</t>
  </si>
  <si>
    <t>M.2A.19.3</t>
  </si>
  <si>
    <t>M.2A.19.4</t>
  </si>
  <si>
    <t>M.2A.19.5</t>
  </si>
  <si>
    <t>Number of CRE</t>
  </si>
  <si>
    <t>% No. of CRE</t>
  </si>
  <si>
    <t>Existing Property</t>
  </si>
  <si>
    <t>Subsidised housing</t>
  </si>
  <si>
    <t>M.7A.13.6</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</si>
  <si>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</si>
  <si>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</si>
  <si>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</si>
  <si>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</si>
  <si>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</si>
  <si>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</si>
  <si>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</si>
  <si>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</si>
  <si>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</si>
  <si>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</si>
  <si>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</si>
  <si>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</si>
  <si>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</si>
  <si>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</si>
  <si>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</si>
  <si>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</si>
  <si>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</si>
  <si>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</si>
  <si>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</si>
  <si>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</si>
  <si>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</si>
  <si>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</si>
  <si>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</si>
  <si>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</si>
  <si>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</si>
  <si>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</si>
  <si>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</si>
  <si>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</si>
  <si>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</si>
  <si>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</si>
  <si>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</si>
  <si>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</si>
  <si>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</si>
  <si>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</si>
  <si>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</si>
  <si>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</si>
  <si>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</si>
  <si>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</si>
  <si>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</si>
  <si>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</si>
  <si>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</si>
  <si>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</si>
  <si>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</si>
  <si>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</si>
  <si>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</si>
  <si>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</si>
  <si>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</si>
  <si>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</si>
  <si>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 xml:space="preserve">Hospital </t>
  </si>
  <si>
    <t xml:space="preserve">School </t>
  </si>
  <si>
    <t>[Please insert currency]</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</si>
  <si>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</si>
  <si>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</si>
  <si>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</si>
  <si>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</si>
  <si>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</si>
  <si>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</si>
  <si>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</si>
  <si>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</si>
  <si>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</si>
  <si>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</si>
  <si>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</si>
  <si>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</si>
  <si>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</si>
  <si>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</si>
  <si>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</si>
  <si>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</si>
  <si>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</si>
  <si>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</si>
  <si>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</si>
  <si>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</si>
  <si>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</si>
  <si>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</si>
  <si>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</si>
  <si>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</si>
  <si>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</si>
  <si>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</si>
  <si>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</si>
  <si>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</si>
  <si>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</si>
  <si>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</si>
  <si>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</si>
  <si>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</si>
  <si>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</si>
  <si>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</si>
  <si>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</si>
  <si>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</si>
  <si>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</si>
  <si>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</si>
  <si>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</si>
  <si>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</si>
  <si>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</si>
  <si>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</si>
  <si>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</si>
  <si>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</si>
  <si>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</si>
  <si>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</si>
  <si>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</si>
  <si>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</si>
  <si>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</si>
  <si>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</si>
  <si>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</si>
  <si>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</si>
  <si>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</si>
  <si>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</si>
  <si>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</si>
  <si>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</si>
  <si>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</si>
  <si>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</si>
  <si>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</si>
  <si>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</si>
  <si>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</si>
  <si>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</si>
  <si>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</si>
  <si>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</si>
  <si>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</si>
  <si>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</si>
  <si>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</si>
  <si>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</si>
  <si>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</si>
  <si>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</si>
  <si>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</si>
  <si>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</si>
  <si>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</si>
  <si>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</si>
  <si>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</si>
  <si>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</si>
  <si>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</si>
  <si>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</si>
  <si>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</si>
  <si>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</si>
  <si>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</si>
  <si>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</si>
  <si>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</si>
  <si>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</si>
  <si>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</si>
  <si>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</si>
  <si>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</si>
  <si>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</si>
  <si>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</si>
  <si>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</si>
  <si>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</si>
  <si>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</si>
  <si>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</si>
  <si>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</si>
  <si>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</si>
  <si>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</si>
  <si>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</si>
  <si>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</si>
  <si>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</si>
  <si>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</si>
  <si>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</si>
  <si>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</si>
  <si>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</si>
  <si>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</si>
  <si>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</si>
  <si>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</si>
  <si>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</si>
  <si>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</si>
  <si>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</si>
  <si>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</si>
  <si>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</si>
  <si>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</si>
  <si>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</si>
  <si>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</si>
  <si>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</si>
  <si>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</si>
  <si>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</si>
  <si>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</si>
  <si>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</si>
  <si>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</si>
  <si>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</si>
  <si>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</si>
  <si>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</si>
  <si>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</si>
  <si>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</si>
  <si>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</si>
  <si>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</si>
  <si>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</si>
  <si>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</si>
  <si>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</si>
  <si>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</si>
  <si>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</si>
  <si>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</si>
  <si>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</si>
  <si>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</si>
  <si>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</si>
  <si>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</si>
  <si>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</si>
  <si>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</si>
  <si>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</si>
  <si>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</si>
  <si>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</si>
  <si>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</si>
  <si>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</si>
  <si>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</si>
  <si>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</si>
  <si>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</si>
  <si>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</si>
  <si>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</si>
  <si>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</si>
  <si>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</si>
  <si>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</si>
  <si>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</si>
  <si>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</si>
  <si>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</si>
  <si>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</si>
  <si>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</si>
  <si>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</si>
  <si>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</si>
  <si>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</si>
  <si>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</si>
  <si>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</si>
  <si>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</si>
  <si>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</si>
  <si>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</si>
  <si>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</si>
  <si>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</si>
  <si>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</si>
  <si>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</si>
  <si>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</si>
  <si>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</si>
  <si>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</si>
  <si>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</si>
  <si>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</si>
  <si>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</si>
  <si>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</si>
  <si>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</si>
  <si>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</si>
  <si>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</si>
  <si>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</si>
  <si>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</si>
  <si>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</si>
  <si>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</si>
  <si>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</si>
  <si>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</si>
  <si>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</si>
  <si>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</si>
  <si>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</si>
  <si>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</si>
  <si>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</si>
  <si>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</si>
  <si>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</si>
  <si>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</si>
  <si>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</si>
  <si>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</si>
  <si>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</si>
  <si>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</si>
  <si>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</si>
  <si>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</si>
  <si>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</si>
  <si>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</si>
  <si>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</si>
  <si>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</si>
  <si>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</si>
  <si>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</si>
  <si>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</si>
  <si>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</si>
  <si>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</si>
  <si>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</si>
  <si>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</si>
  <si>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</si>
  <si>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</si>
  <si>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</si>
  <si>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</si>
  <si>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</si>
  <si>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</si>
  <si>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</si>
  <si>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</si>
  <si>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</si>
  <si>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</si>
  <si>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</si>
  <si>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</si>
  <si>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</si>
  <si>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</si>
  <si>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</si>
  <si>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</si>
  <si>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</si>
  <si>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</si>
  <si>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</si>
  <si>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</si>
  <si>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</si>
  <si>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</si>
  <si>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</si>
  <si>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</si>
  <si>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</si>
  <si>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</si>
  <si>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</si>
  <si>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</si>
  <si>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</si>
  <si>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</si>
  <si>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</si>
  <si>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</si>
  <si>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</si>
  <si>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</si>
  <si>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</si>
  <si>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</si>
  <si>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</si>
  <si>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</si>
  <si>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</si>
  <si>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</si>
  <si>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</si>
  <si>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</si>
  <si>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</si>
  <si>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</si>
  <si>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</si>
  <si>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</si>
  <si>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</si>
  <si>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</si>
  <si>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</si>
  <si>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</si>
  <si>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</si>
  <si>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</si>
  <si>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</si>
  <si>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</si>
  <si>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</si>
  <si>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</si>
  <si>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</si>
  <si>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</si>
  <si>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</si>
  <si>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</si>
  <si>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</si>
  <si>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</si>
  <si>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</si>
  <si>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</si>
  <si>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</si>
  <si>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</si>
  <si>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</si>
  <si>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</si>
  <si>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</si>
  <si>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</si>
  <si>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</si>
  <si>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</si>
  <si>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</si>
  <si>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</si>
  <si>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</si>
  <si>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</si>
  <si>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</si>
  <si>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</si>
  <si>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</si>
  <si>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</si>
  <si>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</si>
  <si>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</si>
  <si>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</si>
  <si>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</si>
  <si>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</si>
  <si>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</si>
  <si>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</si>
  <si>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</si>
  <si>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</si>
  <si>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</si>
  <si>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</si>
  <si>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</si>
  <si>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</si>
  <si>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</si>
  <si>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</si>
  <si>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</si>
  <si>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</si>
  <si>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</si>
  <si>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</si>
  <si>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</si>
  <si>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</si>
  <si>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</si>
  <si>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</si>
  <si>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</si>
  <si>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</si>
  <si>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</si>
  <si>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</si>
  <si>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</si>
  <si>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</si>
  <si>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</si>
  <si>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</si>
  <si>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</si>
  <si>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</si>
  <si>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</si>
  <si>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</si>
  <si>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</si>
  <si>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</si>
  <si>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</si>
  <si>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</si>
  <si>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</si>
  <si>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</si>
  <si>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</si>
  <si>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</si>
  <si>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</si>
  <si>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</si>
  <si>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</si>
  <si>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</si>
  <si>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</si>
  <si>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</si>
  <si>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</si>
  <si>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</si>
  <si>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</si>
  <si>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</si>
  <si>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</si>
  <si>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</si>
  <si>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</si>
  <si>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</si>
  <si>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</si>
  <si>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</si>
  <si>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</si>
  <si>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</si>
  <si>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</si>
  <si>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</si>
  <si>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</si>
  <si>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</si>
  <si>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</si>
  <si>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</si>
  <si>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</si>
  <si>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</si>
  <si>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</si>
  <si>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</si>
  <si>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</si>
  <si>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</si>
  <si>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</si>
  <si>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</si>
  <si>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</si>
  <si>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</si>
  <si>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</si>
  <si>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</si>
  <si>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</si>
  <si>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</si>
  <si>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SM.2B.21.1</t>
  </si>
  <si>
    <t>SM.2B.21.2</t>
  </si>
  <si>
    <t>SM.2B.21.3</t>
  </si>
  <si>
    <t>SM.2B.21.4</t>
  </si>
  <si>
    <t>SM.2B.21.5</t>
  </si>
  <si>
    <t>SM.2B.21.6</t>
  </si>
  <si>
    <t>SM.2B.21.7</t>
  </si>
  <si>
    <t>SM.2B.21.8</t>
  </si>
  <si>
    <t>SM.2B.21.9</t>
  </si>
  <si>
    <t>SM.2B.21.10</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</si>
  <si>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</si>
  <si>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</si>
  <si>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</si>
  <si>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</si>
  <si>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</si>
  <si>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</si>
  <si>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</si>
  <si>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</si>
  <si>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</si>
  <si>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</si>
  <si>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</si>
  <si>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</si>
  <si>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</si>
  <si>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</si>
  <si>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</si>
  <si>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</si>
  <si>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</si>
  <si>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</si>
  <si>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</si>
  <si>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</si>
  <si>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</si>
  <si>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</si>
  <si>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</si>
  <si>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</si>
  <si>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</si>
  <si>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</si>
  <si>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</si>
  <si>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</si>
  <si>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</si>
  <si>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other RE with a social relevant purpose</t>
  </si>
  <si>
    <t>OSM.2B.23.1</t>
  </si>
  <si>
    <t>o/w Cultural purposes</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</si>
  <si>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</si>
  <si>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</si>
  <si>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</si>
  <si>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</si>
  <si>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</si>
  <si>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</si>
  <si>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</si>
  <si>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</si>
  <si>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</si>
  <si>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</si>
  <si>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</si>
  <si>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</si>
  <si>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</si>
  <si>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</si>
  <si>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</si>
  <si>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</si>
  <si>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</si>
  <si>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</si>
  <si>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</si>
  <si>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</si>
  <si>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</si>
  <si>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</si>
  <si>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</si>
  <si>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</si>
  <si>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 No. of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</si>
  <si>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</si>
  <si>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</si>
  <si>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</si>
  <si>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</si>
  <si>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</si>
  <si>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</si>
  <si>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</si>
  <si>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</si>
  <si>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</si>
  <si>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</si>
  <si>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</si>
  <si>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</si>
  <si>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</si>
  <si>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</si>
  <si>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</si>
  <si>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</si>
  <si>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</si>
  <si>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</si>
  <si>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</si>
  <si>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</si>
  <si>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</si>
  <si>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</si>
  <si>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</si>
  <si>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</si>
  <si>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</si>
  <si>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</si>
  <si>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</si>
  <si>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</si>
  <si>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</si>
  <si>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</si>
  <si>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</si>
  <si>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New property</t>
  </si>
  <si>
    <t>SM.2B.27.2</t>
  </si>
  <si>
    <t>SM.2B.27.3</t>
  </si>
  <si>
    <t>SM.2B.27.4</t>
  </si>
  <si>
    <t>SM.2B.27.5</t>
  </si>
  <si>
    <t>14. Sustainable or other special purpose strategy - optional</t>
  </si>
  <si>
    <t>G.3.14.1</t>
  </si>
  <si>
    <t>G.3.14.2</t>
  </si>
  <si>
    <t>G.3.14.3</t>
  </si>
  <si>
    <t>G.3.14.4</t>
  </si>
  <si>
    <t>Worksheet B3: HTT Shipping Assets</t>
  </si>
  <si>
    <t>Worksheet D &amp; Onwards (If Any): National Transparency Template</t>
  </si>
  <si>
    <t>Worksheet F1: Optional Sustainable M data</t>
  </si>
  <si>
    <t>Temp. Optional COVID 19 impact</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</si>
  <si>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</si>
  <si>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</si>
  <si>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</si>
  <si>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</si>
  <si>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</si>
  <si>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</si>
  <si>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</si>
  <si>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</si>
  <si>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</si>
  <si>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</si>
  <si>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</si>
  <si>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</si>
  <si>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</si>
  <si>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</si>
  <si>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</si>
  <si>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</si>
  <si>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</si>
  <si>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</si>
  <si>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</si>
  <si>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</si>
  <si>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</si>
  <si>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</si>
  <si>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</si>
  <si>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</si>
  <si>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</si>
  <si>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</si>
  <si>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</si>
  <si>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</si>
  <si>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</si>
  <si>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</si>
  <si>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</si>
  <si>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</si>
  <si>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</si>
  <si>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</si>
  <si>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</si>
  <si>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</si>
  <si>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</si>
  <si>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</si>
  <si>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</si>
  <si>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</si>
  <si>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</si>
  <si>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</si>
  <si>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</si>
  <si>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</si>
  <si>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</si>
  <si>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</si>
  <si>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</si>
  <si>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</si>
  <si>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</si>
  <si>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</si>
  <si>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 xml:space="preserve">22. Loan to Value (LTV) Information - UNINDEXED </t>
  </si>
  <si>
    <t>23. Loan to Value (LTV) Information - INDEXED</t>
  </si>
  <si>
    <t>24. Breakdown by Type</t>
  </si>
  <si>
    <t>25. EPC  Information of the financed CRE - optional</t>
  </si>
  <si>
    <t>26. Average energy use intensity (kWh/m2) - optional</t>
  </si>
  <si>
    <t>27. CRE Age Structure - optional</t>
  </si>
  <si>
    <t>28. New Commercial Property - optional</t>
  </si>
  <si>
    <t>M.7B.29.1</t>
  </si>
  <si>
    <t>M.7B.29.2</t>
  </si>
  <si>
    <t>M.7B.29.3</t>
  </si>
  <si>
    <t>M.7B.29.4</t>
  </si>
  <si>
    <t>M.7B.29.5</t>
  </si>
  <si>
    <t>M.7B.29.6</t>
  </si>
  <si>
    <t>M.7B.29.7</t>
  </si>
  <si>
    <t>M.7B.29.8</t>
  </si>
  <si>
    <t>M.7B.29.9</t>
  </si>
  <si>
    <t>M.7B.29.10</t>
  </si>
  <si>
    <t>M.7B.29.11</t>
  </si>
  <si>
    <t>M.7B.29.12</t>
  </si>
  <si>
    <t>M.7B.29.13</t>
  </si>
  <si>
    <t>M.7B.29.14</t>
  </si>
  <si>
    <t>M.7B.29.15</t>
  </si>
  <si>
    <t>M.7B.29.16</t>
  </si>
  <si>
    <t>M.7B.29.17</t>
  </si>
  <si>
    <t>M.7B.21.11</t>
  </si>
  <si>
    <t>M.7B.21.12</t>
  </si>
  <si>
    <t>M.7B.21.13</t>
  </si>
  <si>
    <t>M.7B.21.14</t>
  </si>
  <si>
    <t>M.7B.21.15</t>
  </si>
  <si>
    <t>M.7B.21.16</t>
  </si>
  <si>
    <t>M.7B.21.17</t>
  </si>
  <si>
    <t>M.7B.21.18</t>
  </si>
  <si>
    <t>M.7B.21.19</t>
  </si>
  <si>
    <t>M.7B.21.20</t>
  </si>
  <si>
    <t>M.7B.21.21</t>
  </si>
  <si>
    <t>M.7B.21.22</t>
  </si>
  <si>
    <t>M.7B.21.23</t>
  </si>
  <si>
    <t>M.7B.21.24</t>
  </si>
  <si>
    <t>M.7B.21.25</t>
  </si>
  <si>
    <t>M.7B.21.26</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</si>
  <si>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</si>
  <si>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</si>
  <si>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</si>
  <si>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</si>
  <si>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</si>
  <si>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</si>
  <si>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</si>
  <si>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</si>
  <si>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</si>
  <si>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</si>
  <si>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</si>
  <si>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</si>
  <si>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</si>
  <si>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</si>
  <si>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</si>
  <si>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</si>
  <si>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</si>
  <si>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</si>
  <si>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</si>
  <si>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</si>
  <si>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</si>
  <si>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</si>
  <si>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</si>
  <si>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</si>
  <si>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</si>
  <si>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</si>
  <si>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</si>
  <si>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</si>
  <si>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</si>
  <si>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</si>
  <si>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</si>
  <si>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</si>
  <si>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</si>
  <si>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</si>
  <si>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</si>
  <si>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</si>
  <si>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</si>
  <si>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</si>
  <si>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</si>
  <si>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</si>
  <si>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</si>
  <si>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</si>
  <si>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</si>
  <si>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</si>
  <si>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</si>
  <si>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</si>
  <si>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</si>
  <si>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</si>
  <si>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</si>
  <si>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</si>
  <si>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</si>
  <si>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</si>
  <si>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</si>
  <si>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</si>
  <si>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</si>
  <si>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</si>
  <si>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</si>
  <si>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</si>
  <si>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</si>
  <si>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</si>
  <si>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</si>
  <si>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</si>
  <si>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</si>
  <si>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</si>
  <si>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</si>
  <si>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</si>
  <si>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</si>
  <si>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</si>
  <si>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</si>
  <si>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</si>
  <si>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</si>
  <si>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</si>
  <si>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</si>
  <si>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</si>
  <si>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</si>
  <si>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</si>
  <si>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</si>
  <si>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</si>
  <si>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</si>
  <si>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</si>
  <si>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</si>
  <si>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</si>
  <si>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M.7B.28.1</t>
  </si>
  <si>
    <t>M.7B.28.2</t>
  </si>
  <si>
    <t>M.7B.28.3</t>
  </si>
  <si>
    <t>M.7B.28.4</t>
  </si>
  <si>
    <t>M.7B.28.5</t>
  </si>
  <si>
    <t>SM.2A.20.1</t>
  </si>
  <si>
    <t>TBC at a country level</t>
  </si>
  <si>
    <t>[For completion]</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</si>
  <si>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</si>
  <si>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</si>
  <si>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</si>
  <si>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</si>
  <si>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</si>
  <si>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</si>
  <si>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</si>
  <si>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</si>
  <si>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</si>
  <si>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</si>
  <si>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</si>
  <si>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</si>
  <si>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</si>
  <si>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</si>
  <si>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</si>
  <si>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</si>
  <si>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</si>
  <si>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</si>
  <si>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</si>
  <si>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</si>
  <si>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</si>
  <si>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</si>
  <si>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</si>
  <si>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</si>
  <si>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</si>
  <si>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</si>
  <si>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</si>
  <si>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</si>
  <si>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</si>
  <si>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</si>
  <si>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</si>
  <si>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</si>
  <si>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</si>
  <si>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</si>
  <si>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</si>
  <si>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</si>
  <si>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</si>
  <si>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</si>
  <si>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</si>
  <si>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</si>
  <si>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</si>
  <si>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</si>
  <si>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</si>
  <si>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</si>
  <si>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</si>
  <si>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</si>
  <si>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</si>
  <si>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</si>
  <si>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</si>
  <si>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</si>
  <si>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</si>
  <si>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</si>
  <si>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</si>
  <si>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</si>
  <si>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</si>
  <si>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</si>
  <si>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</si>
  <si>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</si>
  <si>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</si>
  <si>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</si>
  <si>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</si>
  <si>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</si>
  <si>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</si>
  <si>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[Mark as ND1 if not relevant]</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</si>
  <si>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</si>
  <si>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</si>
  <si>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</si>
  <si>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</si>
  <si>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</si>
  <si>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</si>
  <si>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</si>
  <si>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</si>
  <si>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</si>
  <si>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</si>
  <si>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</si>
  <si>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</si>
  <si>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</si>
  <si>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</si>
  <si>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</si>
  <si>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</si>
  <si>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</si>
  <si>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</si>
  <si>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</si>
  <si>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</si>
  <si>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</si>
  <si>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</si>
  <si>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</si>
  <si>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</si>
  <si>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27. CRE Age Structure</t>
  </si>
  <si>
    <t>1946 - 1960</t>
  </si>
  <si>
    <t>SM.2B.27.6</t>
  </si>
  <si>
    <t>SM.2B.27.7</t>
  </si>
  <si>
    <t>SM.2B.27.8</t>
  </si>
  <si>
    <t>SM.2B.27.9</t>
  </si>
  <si>
    <t>SM.2B.27.10</t>
  </si>
  <si>
    <t>SM.2B.27.11</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</si>
  <si>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</si>
  <si>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</si>
  <si>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</si>
  <si>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</si>
  <si>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</si>
  <si>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</si>
  <si>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</si>
  <si>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</si>
  <si>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</si>
  <si>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</si>
  <si>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</si>
  <si>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</si>
  <si>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</si>
  <si>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</si>
  <si>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</si>
  <si>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</si>
  <si>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</si>
  <si>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</si>
  <si>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</si>
  <si>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</si>
  <si>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</si>
  <si>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</si>
  <si>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</si>
  <si>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</si>
  <si>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</si>
  <si>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Accueil - Foncier</t>
  </si>
  <si>
    <t>Country Comparison :: Covered Bond Label</t>
  </si>
  <si>
    <t>Compagnie de Financement Foncier :: Covered Bond Label</t>
  </si>
  <si>
    <t>CBD Compliance</t>
  </si>
  <si>
    <t>ISK</t>
  </si>
  <si>
    <t>G.3.6.17</t>
  </si>
  <si>
    <t>G.3.6.18</t>
  </si>
  <si>
    <t>G.3.6.19</t>
  </si>
  <si>
    <t>G.3.7.17</t>
  </si>
  <si>
    <t>G.3.7.18</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</si>
  <si>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</si>
  <si>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</si>
  <si>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</si>
  <si>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</si>
  <si>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</si>
  <si>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</si>
  <si>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</si>
  <si>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</si>
  <si>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</si>
  <si>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</si>
  <si>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</si>
  <si>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</si>
  <si>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</si>
  <si>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</si>
  <si>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</si>
  <si>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</si>
  <si>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</si>
  <si>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G.4.1.14</t>
  </si>
  <si>
    <t>(d)        Market Risk:</t>
  </si>
  <si>
    <t>230 Derivatives and Swaps</t>
  </si>
  <si>
    <t>G.4.1.15</t>
  </si>
  <si>
    <t>(d)        Hedging Strategy</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</si>
  <si>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</si>
  <si>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</si>
  <si>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</si>
  <si>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</si>
  <si>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</si>
  <si>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</si>
  <si>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</si>
  <si>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</si>
  <si>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</si>
  <si>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</si>
  <si>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</si>
  <si>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Exposure to credit institute credit quality step 1</t>
  </si>
  <si>
    <t>G.5.1.2</t>
  </si>
  <si>
    <t>Exposure to credit institute credit quality step 2</t>
  </si>
  <si>
    <t>G.5.1.3</t>
  </si>
  <si>
    <t>Exposure to credit institute credit quality step 3</t>
  </si>
  <si>
    <t>2006 - 2010</t>
  </si>
  <si>
    <t>2011 - 2015</t>
  </si>
  <si>
    <t>2016 - 2020</t>
  </si>
  <si>
    <t>2021 and onwards</t>
  </si>
  <si>
    <t>M.7A.17.12</t>
  </si>
  <si>
    <t>M.7A.17.13</t>
  </si>
  <si>
    <t>M.7A.17.14</t>
  </si>
  <si>
    <r>
      <t xml:space="preserve">20. CO2 emission - by dwelling type </t>
    </r>
    <r>
      <rPr>
        <b/>
        <sz val="10"/>
        <rFont val="Calibri"/>
        <family val="2"/>
        <scheme val="minor"/>
      </rPr>
      <t>- as per national availability</t>
    </r>
  </si>
  <si>
    <t>Ton CO2 (per year)</t>
  </si>
  <si>
    <t>Ton CO2 (per year) (LTV adjusted)</t>
  </si>
  <si>
    <t>kg CO2/m2 (per year)</t>
  </si>
  <si>
    <t>Weighted Average</t>
  </si>
  <si>
    <t>M.7B.27.12</t>
  </si>
  <si>
    <t>M.7B.27.13</t>
  </si>
  <si>
    <t>M.7B.27.14</t>
  </si>
  <si>
    <r>
      <t xml:space="preserve">29. CO2 emission related to CRE </t>
    </r>
    <r>
      <rPr>
        <b/>
        <i/>
        <sz val="10"/>
        <rFont val="Calibri"/>
        <family val="2"/>
        <scheme val="minor"/>
      </rPr>
      <t>- as per national availability</t>
    </r>
  </si>
  <si>
    <t>Ton CO2 (LTV adjusted) (per year)</t>
  </si>
  <si>
    <t>Defaulted Loans pursuant Art 178 CRR</t>
  </si>
  <si>
    <t>SM.2A.17.12</t>
  </si>
  <si>
    <t>SM.2A.17.13</t>
  </si>
  <si>
    <t>SM.2A.17.14</t>
  </si>
  <si>
    <t>SM.2B.27.12</t>
  </si>
  <si>
    <t>SM.2B.27.13</t>
  </si>
  <si>
    <t>SM.2B.27.14</t>
  </si>
  <si>
    <t>M.7B.29.18</t>
  </si>
  <si>
    <t>M.7B.29.19</t>
  </si>
  <si>
    <t>Labelled Cover Pool Name</t>
  </si>
  <si>
    <t>HTT 2024</t>
  </si>
  <si>
    <t>G.3.2.3</t>
  </si>
  <si>
    <t>Total OC (absolute value in mn)</t>
  </si>
  <si>
    <t>F1. Harmonised Transparency Template - Sustainable Mortgage Data</t>
  </si>
  <si>
    <t>o/w Renewable Energy and Renewable Energy Transmission</t>
  </si>
  <si>
    <t>Total sustainable Mortgages</t>
  </si>
  <si>
    <t>2.A Residential Cover Pool</t>
  </si>
  <si>
    <t>16. Primary Energy intensity (kWh/m2 per year)</t>
  </si>
  <si>
    <t>OSM.2A.17.1</t>
  </si>
  <si>
    <t>OSM.2A.17.2</t>
  </si>
  <si>
    <t>OSM.2A.17.3</t>
  </si>
  <si>
    <t>OSM.2A.17.4</t>
  </si>
  <si>
    <t>OSM.2A.17.5</t>
  </si>
  <si>
    <t>OSM.2A.17.6</t>
  </si>
  <si>
    <t>OSM.2A.17.7</t>
  </si>
  <si>
    <t>OSM.2A.17.8</t>
  </si>
  <si>
    <t>OSM.2A.17.9</t>
  </si>
  <si>
    <t>OSM.2A.17.10</t>
  </si>
  <si>
    <t>2.B Sustainable Commercial Cover Pool</t>
  </si>
  <si>
    <t>Property developers / Building under construction</t>
  </si>
  <si>
    <t>OSM.2B.27.1</t>
  </si>
  <si>
    <t>OSM.2B.27.2</t>
  </si>
  <si>
    <t>OSM.2B.27.3</t>
  </si>
  <si>
    <t>OSM.2B.27.4</t>
  </si>
  <si>
    <t>OSM.2B.27.5</t>
  </si>
  <si>
    <t>OSM.2B.27.6</t>
  </si>
  <si>
    <t>OSM.2B.27.7</t>
  </si>
  <si>
    <t>OSM.2B.27.8</t>
  </si>
  <si>
    <t>OSM.2B.27.9</t>
  </si>
  <si>
    <t>OSM.2B.27.10</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</si>
  <si>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</si>
  <si>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</si>
  <si>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</si>
  <si>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</si>
  <si>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</si>
  <si>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</si>
  <si>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</si>
  <si>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</si>
  <si>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</si>
  <si>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</si>
  <si>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</si>
  <si>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</si>
  <si>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</si>
  <si>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</si>
  <si>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</si>
  <si>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</si>
  <si>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</si>
  <si>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</si>
  <si>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</si>
  <si>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</si>
  <si>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</si>
  <si>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</si>
  <si>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</si>
  <si>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</si>
  <si>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</si>
  <si>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</si>
  <si>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</si>
  <si>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</si>
  <si>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</si>
  <si>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</si>
  <si>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</si>
  <si>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</si>
  <si>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</si>
  <si>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</si>
  <si>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</si>
  <si>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</si>
  <si>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</si>
  <si>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</si>
  <si>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</si>
  <si>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</si>
  <si>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</si>
  <si>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</si>
  <si>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</si>
  <si>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</si>
  <si>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</si>
  <si>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</si>
  <si>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</si>
  <si>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</si>
  <si>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</si>
  <si>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</si>
  <si>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</si>
  <si>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</si>
  <si>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</si>
  <si>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</si>
  <si>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</si>
  <si>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</si>
  <si>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</si>
  <si>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</si>
  <si>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</si>
  <si>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</si>
  <si>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</si>
  <si>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</si>
  <si>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</si>
  <si>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</si>
  <si>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</si>
  <si>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</si>
  <si>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</si>
  <si>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</si>
  <si>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</si>
  <si>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</si>
  <si>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</si>
  <si>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</si>
  <si>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</si>
  <si>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</si>
  <si>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</si>
  <si>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</si>
  <si>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</si>
  <si>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</si>
  <si>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</si>
  <si>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</si>
  <si>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</si>
  <si>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</si>
  <si>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</si>
  <si>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</si>
  <si>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</si>
  <si>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</si>
  <si>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</si>
  <si>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</si>
  <si>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</si>
  <si>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</si>
  <si>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</si>
  <si>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</si>
  <si>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</si>
  <si>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</si>
  <si>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</si>
  <si>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</si>
  <si>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</si>
  <si>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</si>
  <si>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</si>
  <si>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</si>
  <si>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</si>
  <si>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</si>
  <si>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</si>
  <si>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</si>
  <si>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</si>
  <si>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</si>
  <si>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</si>
  <si>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</si>
  <si>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</si>
  <si>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</si>
  <si>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</si>
  <si>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</si>
  <si>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</si>
  <si>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</si>
  <si>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</si>
  <si>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</si>
  <si>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</si>
  <si>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</si>
  <si>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</si>
  <si>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</si>
  <si>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</si>
  <si>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</si>
  <si>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</si>
  <si>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</si>
  <si>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</si>
  <si>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</si>
  <si>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</si>
  <si>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</si>
  <si>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</si>
  <si>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</si>
  <si>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</si>
  <si>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</si>
  <si>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</si>
  <si>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</si>
  <si>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</si>
  <si>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</si>
  <si>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</si>
  <si>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</si>
  <si>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</si>
  <si>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</si>
  <si>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</si>
  <si>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</si>
  <si>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</si>
  <si>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</si>
  <si>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</si>
  <si>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</si>
  <si>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</si>
  <si>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</si>
  <si>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</si>
  <si>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</si>
  <si>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</si>
  <si>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</si>
  <si>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</si>
  <si>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</si>
  <si>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</si>
  <si>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</si>
  <si>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</si>
  <si>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</si>
  <si>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</si>
  <si>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</si>
  <si>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</si>
  <si>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</si>
  <si>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</si>
  <si>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</si>
  <si>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</si>
  <si>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</si>
  <si>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</si>
  <si>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</si>
  <si>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</si>
  <si>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</si>
  <si>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</si>
  <si>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</si>
  <si>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</si>
  <si>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</si>
  <si>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</si>
  <si>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</si>
  <si>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</si>
  <si>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</si>
  <si>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</si>
  <si>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</si>
  <si>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</si>
  <si>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</si>
  <si>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</si>
  <si>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</si>
  <si>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</si>
  <si>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</si>
  <si>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</si>
  <si>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</si>
  <si>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</si>
  <si>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</si>
  <si>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</si>
  <si>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</si>
  <si>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</si>
  <si>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</si>
  <si>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</si>
  <si>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</si>
  <si>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</si>
  <si>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</si>
  <si>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</si>
  <si>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</si>
  <si>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</si>
  <si>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</si>
  <si>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 xml:space="preserve">o/w Claimguaranteed by local/municipal authorities </t>
  </si>
  <si>
    <t>OSPS.2.8.8</t>
  </si>
  <si>
    <t>OSPS.2.8.9</t>
  </si>
  <si>
    <t>OSPS.2.8.10</t>
  </si>
  <si>
    <t>OSPS.2.8.11</t>
  </si>
  <si>
    <t>OSPS.2.8.12</t>
  </si>
  <si>
    <t>OSPS.2.8.13</t>
  </si>
  <si>
    <t>SPS.2.9.1</t>
  </si>
  <si>
    <t>OSPS.2.9.1</t>
  </si>
  <si>
    <t>OSPS.2.9.2</t>
  </si>
  <si>
    <t>OSPS.2.9.3</t>
  </si>
  <si>
    <t>OSPS.2.9.4</t>
  </si>
  <si>
    <t>SPS.2.10.1</t>
  </si>
  <si>
    <t>10 largest exposures</t>
  </si>
  <si>
    <t>OSPS.2.10.1</t>
  </si>
  <si>
    <t>OSPS.2.10.2</t>
  </si>
  <si>
    <t>OSPS.2.10.3</t>
  </si>
  <si>
    <t>OSPS.2.10.4</t>
  </si>
  <si>
    <t>OSPS.2.10.5</t>
  </si>
  <si>
    <t>OSPS.2.10.6</t>
  </si>
  <si>
    <r>
      <t>Is sustainability based on s</t>
    </r>
    <r>
      <rPr>
        <b/>
        <sz val="11"/>
        <rFont val="Calibri"/>
        <family val="2"/>
        <scheme val="minor"/>
      </rPr>
      <t>ustainable assets not present in the cover pool</t>
    </r>
    <r>
      <rPr>
        <sz val="11"/>
        <rFont val="Calibri"/>
        <family val="2"/>
        <scheme val="minor"/>
      </rPr>
      <t>?</t>
    </r>
  </si>
  <si>
    <t>[Yes/No]</t>
  </si>
  <si>
    <t>Who has provided Second Party Opinion</t>
  </si>
  <si>
    <t xml:space="preserve">Further details on proceeds strategy </t>
  </si>
  <si>
    <t>[link/glossary entry]</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</si>
  <si>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</si>
  <si>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</si>
  <si>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</si>
  <si>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</si>
  <si>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</si>
  <si>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</si>
  <si>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</si>
  <si>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</si>
  <si>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</si>
  <si>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</si>
  <si>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</si>
  <si>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</si>
  <si>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</si>
  <si>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</si>
  <si>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</si>
  <si>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</si>
  <si>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</si>
  <si>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</si>
  <si>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</si>
  <si>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</si>
  <si>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</si>
  <si>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</si>
  <si>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</si>
  <si>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</si>
  <si>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</si>
  <si>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</si>
  <si>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</si>
  <si>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</si>
  <si>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</si>
  <si>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</si>
  <si>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</si>
  <si>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</si>
  <si>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</si>
  <si>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</si>
  <si>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</si>
  <si>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</si>
  <si>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</si>
  <si>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</si>
  <si>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</si>
  <si>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</si>
  <si>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</si>
  <si>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</si>
  <si>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</si>
  <si>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</si>
  <si>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</si>
  <si>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</si>
  <si>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</si>
  <si>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</si>
  <si>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</si>
  <si>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</si>
  <si>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</si>
  <si>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</si>
  <si>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</si>
  <si>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Residual Life Buckets of Cover assets [i.e. how is the contractual and/or expected residual life defined? What assumptions eg, in terms of prepayments? etc.]</t>
  </si>
  <si>
    <t>Maturity Extention Triggers</t>
  </si>
  <si>
    <t>[insert link to the national legislation where the maturity extention triggers are listed - insert link of relevant programme prospectus]</t>
  </si>
  <si>
    <t>HG.1.14</t>
  </si>
  <si>
    <t>HG.1.15</t>
  </si>
  <si>
    <t>Valuation Method</t>
  </si>
  <si>
    <t>NPV assumptions (when stated)</t>
  </si>
  <si>
    <t>OHG.1.6</t>
  </si>
  <si>
    <t>OHG.1.7</t>
  </si>
  <si>
    <t>2. Glossary - ESG items (optional)</t>
  </si>
  <si>
    <t xml:space="preserve">Sustainability - strategy pursued in the cover pool </t>
  </si>
  <si>
    <t>Subsidised Housing  (definitions of affordable, social housing)</t>
  </si>
  <si>
    <t xml:space="preserve">New Property and Existing Property </t>
  </si>
  <si>
    <t>Indication of proxy usage for ESG-related data (indicator, methodology, timing, share of proxy usage for single indicators etc.)</t>
  </si>
  <si>
    <t>OHG.2.3</t>
  </si>
  <si>
    <t>OHG.2.4</t>
  </si>
  <si>
    <t>OHG.2.5</t>
  </si>
  <si>
    <t>OHG.2.6</t>
  </si>
  <si>
    <t>OHG.2.7</t>
  </si>
  <si>
    <t>OHG.2.8</t>
  </si>
  <si>
    <t>OHG.2.9</t>
  </si>
  <si>
    <t>OHG.2.10</t>
  </si>
  <si>
    <t>OHG.2.11</t>
  </si>
  <si>
    <t>OHG.2.12</t>
  </si>
  <si>
    <t>3. Reason for No Data</t>
  </si>
  <si>
    <t>HG.3.2</t>
  </si>
  <si>
    <t>HG.3.3</t>
  </si>
  <si>
    <t>Confidential Information</t>
  </si>
  <si>
    <t>4. Glossary - Extra national and/or Issuer Items</t>
  </si>
  <si>
    <t>HG.4.1</t>
  </si>
  <si>
    <t>OHG.4.1</t>
  </si>
  <si>
    <t>OHG.4.2</t>
  </si>
  <si>
    <t>OHG.4.3</t>
  </si>
  <si>
    <t>OHG.4.4</t>
  </si>
  <si>
    <t>OHG.4.5</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</si>
  <si>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</si>
  <si>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</si>
  <si>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147 for Public Sector Asset - type of debtor</t>
  </si>
  <si>
    <t>OG.4.1.1</t>
  </si>
  <si>
    <t>OG.4.1.2</t>
  </si>
  <si>
    <t>OG.4.1.3</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</si>
  <si>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</si>
  <si>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</si>
  <si>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</si>
  <si>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</si>
  <si>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</si>
  <si>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</si>
  <si>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</si>
  <si>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</si>
  <si>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</si>
  <si>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</si>
  <si>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</si>
  <si>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</si>
  <si>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</si>
  <si>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</si>
  <si>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</si>
  <si>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</si>
  <si>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</si>
  <si>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</si>
  <si>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</si>
  <si>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</si>
  <si>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</si>
  <si>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</si>
  <si>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</si>
  <si>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</si>
  <si>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</si>
  <si>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</si>
  <si>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</si>
  <si>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</si>
  <si>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</si>
  <si>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</si>
  <si>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</si>
  <si>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</si>
  <si>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</si>
  <si>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</si>
  <si>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</si>
  <si>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</si>
  <si>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</si>
  <si>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</si>
  <si>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</si>
  <si>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</si>
  <si>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</si>
  <si>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</si>
  <si>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</si>
  <si>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</si>
  <si>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</si>
  <si>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</si>
  <si>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</si>
  <si>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</si>
  <si>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</si>
  <si>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</si>
  <si>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</si>
  <si>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</si>
  <si>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</si>
  <si>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</si>
  <si>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</si>
  <si>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</si>
  <si>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</si>
  <si>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</si>
  <si>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</si>
  <si>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</si>
  <si>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</si>
  <si>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</si>
  <si>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</si>
  <si>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</si>
  <si>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</si>
  <si>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</si>
  <si>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</si>
  <si>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</si>
  <si>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</si>
  <si>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</si>
  <si>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</si>
  <si>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</si>
  <si>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</si>
  <si>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</si>
  <si>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</si>
  <si>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</si>
  <si>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</si>
  <si>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</si>
  <si>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</si>
  <si>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</si>
  <si>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</si>
  <si>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</si>
  <si>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</si>
  <si>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</si>
  <si>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</si>
  <si>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</si>
  <si>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</si>
  <si>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</si>
  <si>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</si>
  <si>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</si>
  <si>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</si>
  <si>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</si>
  <si>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</si>
  <si>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</si>
  <si>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</si>
  <si>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</si>
  <si>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</si>
  <si>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</si>
  <si>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</si>
  <si>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</si>
  <si>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</si>
  <si>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</si>
  <si>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</si>
  <si>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</si>
  <si>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</si>
  <si>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</si>
  <si>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</si>
  <si>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</si>
  <si>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</si>
  <si>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</si>
  <si>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</si>
  <si>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</si>
  <si>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</si>
  <si>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</si>
  <si>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</si>
  <si>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</si>
  <si>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</si>
  <si>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</si>
  <si>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</si>
  <si>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</si>
  <si>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</si>
  <si>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</si>
  <si>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</si>
  <si>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</si>
  <si>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</si>
  <si>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</si>
  <si>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</si>
  <si>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</si>
  <si>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</si>
  <si>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</si>
  <si>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</si>
  <si>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</si>
  <si>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</si>
  <si>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</si>
  <si>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</si>
  <si>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</si>
  <si>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</si>
  <si>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</si>
  <si>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</si>
  <si>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</si>
  <si>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</si>
  <si>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</si>
  <si>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</si>
  <si>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</si>
  <si>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</si>
  <si>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</si>
  <si>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</si>
  <si>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</si>
  <si>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</si>
  <si>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</si>
  <si>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</si>
  <si>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</si>
  <si>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</si>
  <si>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</si>
  <si>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</si>
  <si>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</si>
  <si>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</si>
  <si>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</si>
  <si>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</si>
  <si>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</si>
  <si>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</si>
  <si>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</si>
  <si>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</si>
  <si>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</si>
  <si>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</si>
  <si>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</si>
  <si>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</si>
  <si>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</si>
  <si>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</si>
  <si>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</si>
  <si>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</si>
  <si>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</si>
  <si>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</si>
  <si>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</si>
  <si>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</si>
  <si>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</si>
  <si>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</si>
  <si>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</si>
  <si>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</si>
  <si>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</si>
  <si>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</si>
  <si>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</si>
  <si>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</si>
  <si>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</si>
  <si>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</si>
  <si>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</si>
  <si>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</si>
  <si>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</si>
  <si>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</si>
  <si>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</si>
  <si>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</si>
  <si>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</si>
  <si>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</si>
  <si>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</si>
  <si>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</si>
  <si>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</si>
  <si>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</si>
  <si>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</si>
  <si>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</si>
  <si>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</si>
  <si>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</si>
  <si>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</si>
  <si>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</si>
  <si>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</si>
  <si>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</si>
  <si>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</si>
  <si>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</si>
  <si>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</si>
  <si>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</si>
  <si>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</si>
  <si>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</si>
  <si>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</si>
  <si>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</si>
  <si>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</si>
  <si>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</si>
  <si>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</si>
  <si>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</si>
  <si>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</si>
  <si>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</si>
  <si>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</si>
  <si>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</si>
  <si>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</si>
  <si>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</si>
  <si>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</si>
  <si>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</si>
  <si>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</si>
  <si>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</si>
  <si>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</si>
  <si>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</si>
  <si>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</si>
  <si>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</si>
  <si>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</si>
  <si>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</si>
  <si>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</si>
  <si>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</si>
  <si>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</si>
  <si>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</si>
  <si>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</si>
  <si>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</si>
  <si>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</si>
  <si>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</si>
  <si>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</si>
  <si>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</si>
  <si>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</si>
  <si>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</si>
  <si>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</si>
  <si>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</si>
  <si>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</si>
  <si>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Weighted Average Seasoning (years)</t>
  </si>
  <si>
    <t>Weighted Average Maturity (years)**</t>
  </si>
  <si>
    <t>eur</t>
  </si>
  <si>
    <t>A+</t>
  </si>
  <si>
    <t>Statutory</t>
  </si>
  <si>
    <t>Voluntary</t>
  </si>
  <si>
    <t>G.1.1.6</t>
  </si>
  <si>
    <t>Cover Pool's FIGI Identifier (non-mandatory)</t>
  </si>
  <si>
    <t>G.1.1.5</t>
  </si>
  <si>
    <t>Basel Compliance, subject to national jurisdiction (Y/N)</t>
  </si>
  <si>
    <t>NZD</t>
  </si>
  <si>
    <t>OG.3.6.1</t>
  </si>
  <si>
    <t>OG.3.6.2</t>
  </si>
  <si>
    <t>OG.3.6.3</t>
  </si>
  <si>
    <t>G.3.7.19</t>
  </si>
  <si>
    <t>OG.3.7.1</t>
  </si>
  <si>
    <t>OG.3.7.2</t>
  </si>
  <si>
    <t xml:space="preserve">20. CO2 emission (kg of CO2 per year) - optional </t>
  </si>
  <si>
    <t>% No. of Dwellings with no CO2 data</t>
  </si>
  <si>
    <t>OM.7B.27.1</t>
  </si>
  <si>
    <t>OM.7B.27.2</t>
  </si>
  <si>
    <t>OM.7B.27.3</t>
  </si>
  <si>
    <t>OM.7B.27.4</t>
  </si>
  <si>
    <t>OM.7B.27.5</t>
  </si>
  <si>
    <t>OM.7B.27.6</t>
  </si>
  <si>
    <t>OM.7B.27.7</t>
  </si>
  <si>
    <t>OM.7B.27.8</t>
  </si>
  <si>
    <t>OM.7B.27.9</t>
  </si>
  <si>
    <t>OM.7B.27.10</t>
  </si>
  <si>
    <t>% Defaulted Loans pursuant Art 178 CRR</t>
  </si>
  <si>
    <t>HTT 2025</t>
  </si>
  <si>
    <t>2025 Version</t>
  </si>
  <si>
    <t>&gt;  12 - ≤ 24 months</t>
  </si>
  <si>
    <t>&gt; 24 - ≤ 36 months</t>
  </si>
  <si>
    <t>&gt; 36 - ≤ 60 months</t>
  </si>
  <si>
    <t>&gt; 60 months</t>
  </si>
  <si>
    <t>Reporting Date: 30/09/2025</t>
  </si>
  <si>
    <t>Cut-off Date: 07/11/2025</t>
  </si>
  <si>
    <t>(*) of which short term deposits with Banque de France : €  2 176,0 million</t>
  </si>
  <si>
    <t>(June 2025)</t>
  </si>
  <si>
    <t>NOTA: The regulatory LTV is defined at 80% for all residential loans to individuals and 60% for all other loans. 
In the tables above, the outstanding amount of loans includes both:
    1- the fraction eligible to Covered Bond refinancing, i.e. the portion of the loan within the regulatory limit and
    2- the fraction non-eligible to Covered Bond refinancing, i.e. the portion of the loan exceeding the regulatory limit.  
As of June 30, 2025, the amount exceeding the regulatorry limit was €  294,5 million.</t>
  </si>
  <si>
    <t>Public sector cover pool data in this section (31 573,7 EUR  million) do not include Banque de France exposure (EUR 2 176,0 million).</t>
  </si>
  <si>
    <t>43 for Mortgage Assets</t>
  </si>
  <si>
    <t>186 for Residential Mortgage Assets</t>
  </si>
  <si>
    <t>424 for Commercial Mortgage Assets</t>
  </si>
  <si>
    <t>149 for Mortgage Assets</t>
  </si>
  <si>
    <t>179 for Mortgage Assets</t>
  </si>
  <si>
    <t>48 for Public Sector Assets</t>
  </si>
  <si>
    <t>18 for Public Sector Assets</t>
  </si>
  <si>
    <t>129 for Public Sector Assets</t>
  </si>
  <si>
    <t>166 for Public Sector Assets</t>
  </si>
  <si>
    <t>116 for Shipping Assets</t>
  </si>
  <si>
    <t>80 for Shipping Assets</t>
  </si>
  <si>
    <t>110 for Shipping Assets</t>
  </si>
  <si>
    <t>18 for Harmonised Glossary</t>
  </si>
  <si>
    <t>BARCLAYS BANK</t>
  </si>
  <si>
    <t>G5GSEF7VJP5I7OUK5573</t>
  </si>
  <si>
    <t>Interest &amp; FX</t>
  </si>
  <si>
    <t>BNP PARIBAS</t>
  </si>
  <si>
    <t>R0MUWSFPU8MPRO8K5P83</t>
  </si>
  <si>
    <t>CITY BANK</t>
  </si>
  <si>
    <t>E57ODZWZ7FF32TWEFA76</t>
  </si>
  <si>
    <t>CREDIT AGRICOLE CORPORATE AND INVESTMENT BANK</t>
  </si>
  <si>
    <t>1VUV7VQFKUOQSJ21A208</t>
  </si>
  <si>
    <t>CREDIT FONCIER DE FRANCE</t>
  </si>
  <si>
    <t>DEXIA CREDIT LOCAL SA garantie CFF</t>
  </si>
  <si>
    <t>F4G136OIPBYND1F41110</t>
  </si>
  <si>
    <t>FX</t>
  </si>
  <si>
    <t>DZ BANK AG</t>
  </si>
  <si>
    <t>529900HNOAA1KXQJUQ27</t>
  </si>
  <si>
    <t>Interest</t>
  </si>
  <si>
    <t>GOLDMAN SACHS</t>
  </si>
  <si>
    <t>W22LROWP2IHZNBB6K528</t>
  </si>
  <si>
    <t>HSBC FRANCE PARIS</t>
  </si>
  <si>
    <t>F0HUI1NY1AZMJMD8LP67</t>
  </si>
  <si>
    <t>JP MORGAN CHASE  BANK</t>
  </si>
  <si>
    <t>7H6GLXDRUGQFU57RNE97</t>
  </si>
  <si>
    <t>MERRILL LYNCH INTERNATIONAL</t>
  </si>
  <si>
    <t>GGDZP1UYGU9STUHRDP48</t>
  </si>
  <si>
    <t>MORGAN STANLEY BANK</t>
  </si>
  <si>
    <t>Z06S12H6N9QRJ8HHN626</t>
  </si>
  <si>
    <t>JP MORGAN SE</t>
  </si>
  <si>
    <t>549300ZK53CNGEEI6A29</t>
  </si>
  <si>
    <t>NATIXIS  CAPITAL MARKET PARIS</t>
  </si>
  <si>
    <t>KX1WK48MPD4Y2NCUIZ63</t>
  </si>
  <si>
    <t>NATIXIS  CAPITAL MARKET PARIS Garantie CDC</t>
  </si>
  <si>
    <t>ROYAL BANK OF CANADA</t>
  </si>
  <si>
    <t>ES7IP3U3RHIGC71XBU11</t>
  </si>
  <si>
    <t>NATWEST MARKETS PLC</t>
  </si>
  <si>
    <t>RR3QWICWWIPCS8A4S074</t>
  </si>
  <si>
    <t>UBS Europe SE</t>
  </si>
  <si>
    <t>REYPIEJN7XZHSUI0N355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</si>
</sst>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 _€_-;\-* #,##0\ _€_-;_-* &quot;-&quot;\ _€_-;_-@_-"/>
    <numFmt numFmtId="165" formatCode="_-* #,##0.00\ _€_-;\-* #,##0.00\ _€_-;_-* &quot;-&quot;??\ _€_-;_-@_-"/>
    <numFmt numFmtId="166" formatCode="_ * #,##0.00_ ;_ * \-#,##0.00_ ;_ * &quot;-&quot;??_ ;_ @_ "/>
    <numFmt numFmtId="167" formatCode="0.0%"/>
    <numFmt numFmtId="168" formatCode="0.0"/>
    <numFmt numFmtId="169" formatCode="#,##0.0"/>
    <numFmt numFmtId="170" formatCode="0\.00%"/>
    <numFmt numFmtId="171" formatCode="0\.0%"/>
    <numFmt numFmtId="172" formatCode="_-* #,##0\ _€_-;\-* #,##0\ _€_-;_-* &quot;-&quot;??\ _€_-;_-@_-"/>
    <numFmt numFmtId="173" formatCode="#,##0_ ;\-#,##0\ "/>
    <numFmt numFmtId="174" formatCode="[$-809]mmmm\ yyyy;@"/>
  </numFmts>
  <fonts count="7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0"/>
      <color indexed="9"/>
      <name val="Arial"/>
      <family val="2"/>
    </font>
    <font>
      <b/>
      <sz val="10"/>
      <name val="Arial"/>
      <family val="2"/>
    </font>
    <font>
      <sz val="10"/>
      <color indexed="12"/>
      <name val="Arial"/>
      <family val="2"/>
    </font>
    <font>
      <sz val="10"/>
      <color indexed="9"/>
      <name val="Arial"/>
      <family val="2"/>
    </font>
    <font>
      <sz val="10"/>
      <color indexed="10"/>
      <name val="Arial"/>
      <family val="2"/>
    </font>
    <font>
      <b/>
      <u/>
      <sz val="10"/>
      <name val="Arial"/>
      <family val="2"/>
    </font>
    <font>
      <b/>
      <i/>
      <sz val="10"/>
      <name val="Arial"/>
      <family val="2"/>
    </font>
    <font>
      <i/>
      <sz val="10"/>
      <name val="Arial"/>
      <family val="2"/>
    </font>
    <font>
      <b/>
      <sz val="10"/>
      <color theme="1"/>
      <name val="Arial"/>
      <family val="2"/>
    </font>
    <font>
      <sz val="10"/>
      <color rgb="FFFF0000"/>
      <name val="Arial"/>
      <family val="2"/>
    </font>
    <font>
      <b/>
      <sz val="10"/>
      <color theme="0"/>
      <name val="Arial"/>
      <family val="2"/>
    </font>
    <font>
      <u/>
      <sz val="10"/>
      <color indexed="12"/>
      <name val="Arial"/>
      <family val="2"/>
    </font>
    <font>
      <u/>
      <sz val="10"/>
      <name val="Arial"/>
      <family val="2"/>
    </font>
    <font>
      <sz val="10"/>
      <color theme="8" tint="-0.499984740745262"/>
      <name val="Arial"/>
      <family val="2"/>
    </font>
    <font>
      <b/>
      <u/>
      <sz val="10"/>
      <color theme="8" tint="-0.499984740745262"/>
      <name val="Arial"/>
      <family val="2"/>
    </font>
    <font>
      <i/>
      <sz val="10"/>
      <color theme="8" tint="-0.499984740745262"/>
      <name val="Arial"/>
      <family val="2"/>
    </font>
    <font>
      <b/>
      <sz val="10"/>
      <color theme="8" tint="-0.499984740745262"/>
      <name val="Arial"/>
      <family val="2"/>
    </font>
    <font>
      <b/>
      <sz val="9"/>
      <color theme="0"/>
      <name val="Arial"/>
      <family val="2"/>
    </font>
    <font>
      <sz val="10"/>
      <color theme="0"/>
      <name val="Arial"/>
      <family val="2"/>
    </font>
    <font>
      <b/>
      <i/>
      <sz val="10"/>
      <color theme="0"/>
      <name val="Arial"/>
      <family val="2"/>
    </font>
    <font>
      <sz val="10"/>
      <color indexed="23"/>
      <name val="Arial"/>
      <family val="2"/>
    </font>
    <font>
      <b/>
      <sz val="10"/>
      <color indexed="23"/>
      <name val="Arial"/>
      <family val="2"/>
    </font>
    <font>
      <sz val="10"/>
      <color indexed="8"/>
      <name val="Arial"/>
      <family val="2"/>
    </font>
    <font>
      <b/>
      <sz val="36"/>
      <color theme="8" tint="-0.499984740745262"/>
      <name val="Arial"/>
      <family val="2"/>
    </font>
    <font>
      <sz val="36"/>
      <color theme="8" tint="-0.499984740745262"/>
      <name val="Arial"/>
      <family val="2"/>
    </font>
    <font>
      <sz val="11"/>
      <color theme="8" tint="-0.499984740745262"/>
      <name val="Calibri"/>
      <family val="2"/>
      <scheme val="minor"/>
    </font>
    <font>
      <b/>
      <sz val="24"/>
      <color theme="8" tint="-0.499984740745262"/>
      <name val="Arial"/>
      <family val="2"/>
    </font>
    <font>
      <b/>
      <sz val="28"/>
      <color theme="8" tint="-0.499984740745262"/>
      <name val="Arial"/>
      <family val="2"/>
    </font>
    <font>
      <b/>
      <sz val="22"/>
      <color theme="8" tint="-0.499984740745262"/>
      <name val="Arial"/>
      <family val="2"/>
    </font>
    <font>
      <b/>
      <sz val="18"/>
      <color theme="8" tint="-0.499984740745262"/>
      <name val="Arial"/>
      <family val="2"/>
    </font>
    <font>
      <b/>
      <sz val="11"/>
      <color rgb="FFFF0000"/>
      <name val="Calibri"/>
      <family val="2"/>
      <scheme val="minor"/>
    </font>
    <font>
      <i/>
      <sz val="11"/>
      <color rgb="FF0070C0"/>
      <name val="Calibri"/>
      <family val="2"/>
      <scheme val="minor"/>
    </font>
    <font>
      <sz val="11"/>
      <color rgb="FF0070C0"/>
      <name val="Calibri"/>
      <family val="2"/>
      <scheme val="minor"/>
    </font>
    <font>
      <b/>
      <sz val="24"/>
      <color theme="9" tint="-0.249977111117893"/>
      <name val="Calibri"/>
      <family val="2"/>
      <scheme val="minor"/>
    </font>
    <font>
      <b/>
      <i/>
      <sz val="10"/>
      <name val="Calibri"/>
      <family val="2"/>
      <scheme val="minor"/>
    </font>
    <font>
      <sz val="11"/>
      <name val="Calibri"/>
      <family val="2"/>
    </font>
    <font>
      <b/>
      <sz val="9"/>
      <color indexed="81"/>
      <name val="Tahoma"/>
      <family val="2"/>
    </font>
    <font>
      <sz val="9"/>
      <color indexed="81"/>
      <name val="Tahoma"/>
      <family val="2"/>
    </font>
  </fonts>
  <fills count="15">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8"/>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0" tint="-0.34998626667073579"/>
        <bgColor indexed="64"/>
      </patternFill>
    </fill>
  </fills>
  <borders count="6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right/>
      <top style="medium">
        <color theme="9" tint="-0.249977111117893"/>
      </top>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medium">
        <color rgb="FFE36E00"/>
      </left>
      <right style="medium">
        <color rgb="FFE36E00"/>
      </right>
      <top style="medium">
        <color rgb="FFE36E00"/>
      </top>
      <bottom style="medium">
        <color rgb="FFE36E00"/>
      </bottom>
      <diagonal/>
    </border>
  </borders>
  <cellStyleXfs count="24">
    <xf numFmtId="0" fontId="0" fillId="0" borderId="0"/>
    <xf numFmtId="9" fontId="4" fillId="0" borderId="0" applyFont="0" applyFill="0" applyBorder="0" applyAlignment="0" applyProtection="0"/>
    <xf numFmtId="0" fontId="14" fillId="0" borderId="0" applyNumberFormat="0" applyFill="0" applyBorder="0" applyAlignment="0" applyProtection="0"/>
    <xf numFmtId="166"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4" fillId="0" borderId="0"/>
    <xf numFmtId="0" fontId="4" fillId="0" borderId="0"/>
    <xf numFmtId="9" fontId="2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0" fontId="50" fillId="0" borderId="0" applyNumberFormat="0" applyFill="0" applyBorder="0" applyAlignment="0" applyProtection="0">
      <alignment vertical="top"/>
      <protection locked="0"/>
    </xf>
    <xf numFmtId="0" fontId="14" fillId="0" borderId="0" applyNumberFormat="0" applyFill="0" applyBorder="0" applyAlignment="0" applyProtection="0"/>
    <xf numFmtId="165" fontId="2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cellStyleXfs>
  <cellXfs count="84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5" xfId="0" applyFont="1" applyBorder="1" applyAlignment="1">
      <alignment horizontal="center" vertical="center" wrapText="1"/>
    </xf>
    <xf numFmtId="0" fontId="15" fillId="0" borderId="0" xfId="0" applyFont="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quotePrefix="1" applyFont="1" applyFill="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Alignment="1">
      <alignment horizontal="right" vertical="center" wrapText="1"/>
    </xf>
    <xf numFmtId="0" fontId="28" fillId="0" borderId="0" xfId="0" applyFont="1" applyAlignment="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0" fontId="2" fillId="0" borderId="0" xfId="9" applyFont="1" applyAlignment="1">
      <alignment horizontal="center" vertical="center" wrapText="1"/>
    </xf>
    <xf numFmtId="14" fontId="2" fillId="0" borderId="0" xfId="9" applyNumberFormat="1" applyFont="1" applyAlignment="1">
      <alignment horizontal="center" vertical="center" wrapText="1"/>
    </xf>
    <xf numFmtId="3" fontId="2" fillId="0" borderId="0" xfId="0" applyNumberFormat="1" applyFont="1" applyAlignment="1">
      <alignment horizontal="center" vertical="center" wrapText="1"/>
    </xf>
    <xf numFmtId="9" fontId="2" fillId="0" borderId="0" xfId="9" applyNumberFormat="1" applyFont="1" applyAlignment="1">
      <alignment horizontal="center" vertical="center" wrapText="1"/>
    </xf>
    <xf numFmtId="167" fontId="2" fillId="0" borderId="0" xfId="0" applyNumberFormat="1" applyFont="1" applyAlignment="1">
      <alignment horizontal="center" vertical="center" wrapText="1"/>
    </xf>
    <xf numFmtId="9" fontId="2" fillId="0" borderId="0" xfId="0" applyNumberFormat="1" applyFont="1" applyAlignment="1">
      <alignment horizontal="center" vertical="center" wrapText="1"/>
    </xf>
    <xf numFmtId="168" fontId="2" fillId="0" borderId="0" xfId="0" applyNumberFormat="1" applyFont="1" applyAlignment="1">
      <alignment horizontal="center" vertical="center" wrapText="1"/>
    </xf>
    <xf numFmtId="168" fontId="2" fillId="0" borderId="0" xfId="9" applyNumberFormat="1" applyFont="1" applyAlignment="1">
      <alignment horizontal="center" vertical="center" wrapText="1"/>
    </xf>
    <xf numFmtId="3" fontId="2" fillId="0" borderId="0" xfId="9" applyNumberFormat="1" applyFont="1" applyAlignment="1">
      <alignment horizontal="center" vertical="center" wrapText="1"/>
    </xf>
    <xf numFmtId="1" fontId="2" fillId="0" borderId="0" xfId="0" quotePrefix="1" applyNumberFormat="1" applyFont="1" applyAlignment="1">
      <alignment horizontal="center" vertical="center" wrapText="1"/>
    </xf>
    <xf numFmtId="1" fontId="2" fillId="0" borderId="0" xfId="0" applyNumberFormat="1" applyFont="1" applyAlignment="1">
      <alignment horizontal="center" vertical="center" wrapText="1"/>
    </xf>
    <xf numFmtId="167" fontId="2" fillId="0" borderId="0" xfId="1" applyNumberFormat="1" applyFont="1" applyFill="1" applyBorder="1" applyAlignment="1">
      <alignment horizontal="center" vertical="center" wrapText="1"/>
    </xf>
    <xf numFmtId="167" fontId="28" fillId="0" borderId="0" xfId="1" applyNumberFormat="1" applyFont="1" applyFill="1" applyBorder="1" applyAlignment="1">
      <alignment horizontal="center" vertical="center" wrapText="1"/>
    </xf>
    <xf numFmtId="167" fontId="28" fillId="0" borderId="0" xfId="0" applyNumberFormat="1" applyFont="1" applyAlignment="1">
      <alignment horizontal="center" vertical="center" wrapText="1"/>
    </xf>
    <xf numFmtId="167" fontId="0" fillId="0" borderId="0" xfId="0" applyNumberFormat="1" applyAlignment="1">
      <alignment horizontal="center" vertical="center" wrapText="1"/>
    </xf>
    <xf numFmtId="3" fontId="2" fillId="0" borderId="0" xfId="1" applyNumberFormat="1" applyFont="1" applyFill="1" applyBorder="1" applyAlignment="1">
      <alignment horizontal="center" vertical="center" wrapText="1"/>
    </xf>
    <xf numFmtId="167" fontId="2" fillId="0" borderId="0" xfId="0" quotePrefix="1" applyNumberFormat="1" applyFont="1" applyAlignment="1">
      <alignment horizontal="center" vertical="center" wrapText="1"/>
    </xf>
    <xf numFmtId="167" fontId="2" fillId="0" borderId="0" xfId="1" quotePrefix="1" applyNumberFormat="1" applyFont="1" applyFill="1" applyBorder="1" applyAlignment="1">
      <alignment horizontal="center" vertical="center" wrapText="1"/>
    </xf>
    <xf numFmtId="167" fontId="0" fillId="0" borderId="0" xfId="1" quotePrefix="1" applyNumberFormat="1" applyFont="1" applyFill="1" applyBorder="1" applyAlignment="1">
      <alignment horizontal="center" vertical="center" wrapText="1"/>
    </xf>
    <xf numFmtId="167" fontId="3" fillId="0" borderId="0" xfId="0" quotePrefix="1" applyNumberFormat="1" applyFont="1" applyAlignment="1">
      <alignment horizontal="center" vertical="center" wrapText="1"/>
    </xf>
    <xf numFmtId="167" fontId="3" fillId="0" borderId="0" xfId="0" applyNumberFormat="1" applyFont="1" applyAlignment="1">
      <alignment horizontal="center" vertical="center" wrapText="1"/>
    </xf>
    <xf numFmtId="167" fontId="15" fillId="0" borderId="0" xfId="0" applyNumberFormat="1" applyFont="1" applyAlignment="1">
      <alignment vertical="center" wrapText="1"/>
    </xf>
    <xf numFmtId="167" fontId="18" fillId="0" borderId="0" xfId="0" applyNumberFormat="1" applyFont="1" applyAlignment="1">
      <alignment horizontal="center" vertical="center" wrapText="1"/>
    </xf>
    <xf numFmtId="167" fontId="18" fillId="2" borderId="0" xfId="0" applyNumberFormat="1" applyFont="1" applyFill="1" applyAlignment="1">
      <alignment horizontal="center" vertical="center" wrapText="1"/>
    </xf>
    <xf numFmtId="167" fontId="0" fillId="2" borderId="0" xfId="0" applyNumberFormat="1" applyFill="1" applyAlignment="1">
      <alignment horizontal="center" vertical="center" wrapText="1"/>
    </xf>
    <xf numFmtId="167" fontId="3" fillId="6" borderId="0" xfId="0" applyNumberFormat="1" applyFont="1" applyFill="1" applyAlignment="1">
      <alignment horizontal="center" vertical="center" wrapText="1"/>
    </xf>
    <xf numFmtId="167" fontId="2" fillId="4" borderId="0" xfId="0" applyNumberFormat="1" applyFont="1" applyFill="1" applyAlignment="1">
      <alignment horizontal="center" vertical="center" wrapText="1"/>
    </xf>
    <xf numFmtId="167" fontId="23" fillId="6" borderId="0" xfId="0" applyNumberFormat="1" applyFont="1" applyFill="1" applyAlignment="1">
      <alignment horizontal="center" vertical="center" wrapText="1"/>
    </xf>
    <xf numFmtId="167" fontId="19" fillId="6" borderId="0" xfId="0" applyNumberFormat="1" applyFont="1" applyFill="1" applyAlignment="1">
      <alignment horizontal="center" vertical="center" wrapText="1"/>
    </xf>
    <xf numFmtId="167" fontId="19" fillId="6" borderId="0" xfId="0" quotePrefix="1" applyNumberFormat="1" applyFont="1" applyFill="1" applyAlignment="1">
      <alignment horizontal="center" vertical="center" wrapText="1"/>
    </xf>
    <xf numFmtId="167" fontId="0" fillId="0" borderId="0" xfId="0" quotePrefix="1" applyNumberFormat="1" applyAlignment="1">
      <alignment horizontal="center" vertical="center" wrapText="1"/>
    </xf>
    <xf numFmtId="167" fontId="20" fillId="0" borderId="0" xfId="0" quotePrefix="1" applyNumberFormat="1" applyFont="1" applyAlignment="1">
      <alignment horizontal="right" vertical="center" wrapText="1"/>
    </xf>
    <xf numFmtId="167" fontId="0" fillId="0" borderId="0" xfId="0" applyNumberFormat="1"/>
    <xf numFmtId="167" fontId="3" fillId="5" borderId="0" xfId="0" applyNumberFormat="1" applyFont="1" applyFill="1" applyAlignment="1">
      <alignment horizontal="center" vertical="center" wrapText="1"/>
    </xf>
    <xf numFmtId="0" fontId="6" fillId="12" borderId="1" xfId="0" applyFont="1" applyFill="1" applyBorder="1" applyAlignment="1">
      <alignment horizontal="center"/>
    </xf>
    <xf numFmtId="0" fontId="49" fillId="12" borderId="2" xfId="0" applyFont="1" applyFill="1" applyBorder="1"/>
    <xf numFmtId="0" fontId="6" fillId="12" borderId="2" xfId="0" applyFont="1" applyFill="1" applyBorder="1"/>
    <xf numFmtId="0" fontId="6" fillId="12" borderId="3" xfId="0" applyFont="1" applyFill="1" applyBorder="1"/>
    <xf numFmtId="0" fontId="2" fillId="4" borderId="4" xfId="0" applyFont="1" applyFill="1" applyBorder="1" applyAlignment="1">
      <alignment horizontal="center"/>
    </xf>
    <xf numFmtId="0" fontId="2" fillId="4" borderId="0" xfId="0" applyFont="1" applyFill="1"/>
    <xf numFmtId="0" fontId="2" fillId="4" borderId="5" xfId="0" applyFont="1" applyFill="1" applyBorder="1"/>
    <xf numFmtId="0" fontId="40" fillId="4" borderId="0" xfId="0" applyFont="1" applyFill="1" applyAlignment="1">
      <alignment horizontal="right"/>
    </xf>
    <xf numFmtId="14" fontId="24" fillId="11" borderId="13" xfId="0" applyNumberFormat="1" applyFont="1" applyFill="1" applyBorder="1" applyAlignment="1">
      <alignment horizontal="left"/>
    </xf>
    <xf numFmtId="0" fontId="38" fillId="4" borderId="0" xfId="0" applyFont="1" applyFill="1"/>
    <xf numFmtId="0" fontId="49" fillId="12" borderId="4" xfId="0" applyFont="1" applyFill="1" applyBorder="1" applyAlignment="1">
      <alignment horizontal="center"/>
    </xf>
    <xf numFmtId="0" fontId="49" fillId="12" borderId="0" xfId="0" applyFont="1" applyFill="1"/>
    <xf numFmtId="0" fontId="6" fillId="12" borderId="0" xfId="0" applyFont="1" applyFill="1"/>
    <xf numFmtId="0" fontId="6" fillId="12" borderId="5" xfId="0" applyFont="1" applyFill="1" applyBorder="1"/>
    <xf numFmtId="0" fontId="24" fillId="13" borderId="27" xfId="0" applyFont="1" applyFill="1" applyBorder="1"/>
    <xf numFmtId="0" fontId="24" fillId="13" borderId="23" xfId="0" applyFont="1" applyFill="1" applyBorder="1"/>
    <xf numFmtId="0" fontId="24" fillId="13" borderId="25" xfId="0" applyFont="1" applyFill="1" applyBorder="1"/>
    <xf numFmtId="0" fontId="24" fillId="4" borderId="10" xfId="0" applyFont="1" applyFill="1" applyBorder="1"/>
    <xf numFmtId="0" fontId="2" fillId="4" borderId="12" xfId="0" applyFont="1" applyFill="1" applyBorder="1"/>
    <xf numFmtId="0" fontId="2" fillId="4" borderId="11" xfId="0" applyFont="1" applyFill="1" applyBorder="1"/>
    <xf numFmtId="0" fontId="24" fillId="13" borderId="10" xfId="0" applyFont="1" applyFill="1" applyBorder="1"/>
    <xf numFmtId="0" fontId="24" fillId="13" borderId="12" xfId="0" applyFont="1" applyFill="1" applyBorder="1"/>
    <xf numFmtId="0" fontId="24" fillId="13" borderId="11" xfId="0" applyFont="1" applyFill="1" applyBorder="1"/>
    <xf numFmtId="0" fontId="24" fillId="13" borderId="28" xfId="0" applyFont="1" applyFill="1" applyBorder="1"/>
    <xf numFmtId="0" fontId="24" fillId="13" borderId="24" xfId="0" applyFont="1" applyFill="1" applyBorder="1"/>
    <xf numFmtId="0" fontId="24" fillId="13" borderId="9" xfId="0" applyFont="1" applyFill="1" applyBorder="1"/>
    <xf numFmtId="0" fontId="51" fillId="4" borderId="28" xfId="14" applyFont="1" applyFill="1" applyBorder="1" applyAlignment="1" applyProtection="1"/>
    <xf numFmtId="0" fontId="2" fillId="4" borderId="24" xfId="0" applyFont="1" applyFill="1" applyBorder="1"/>
    <xf numFmtId="0" fontId="2" fillId="4" borderId="9" xfId="0" applyFont="1" applyFill="1" applyBorder="1"/>
    <xf numFmtId="0" fontId="24" fillId="4" borderId="0" xfId="0" applyFont="1" applyFill="1"/>
    <xf numFmtId="0" fontId="51" fillId="4" borderId="0" xfId="14" applyFont="1" applyFill="1" applyBorder="1" applyAlignment="1" applyProtection="1"/>
    <xf numFmtId="0" fontId="49" fillId="12" borderId="10" xfId="0" applyFont="1" applyFill="1" applyBorder="1" applyAlignment="1">
      <alignment horizontal="center" vertical="center"/>
    </xf>
    <xf numFmtId="0" fontId="49" fillId="12" borderId="13" xfId="0" applyFont="1" applyFill="1" applyBorder="1" applyAlignment="1">
      <alignment horizontal="center" vertical="center"/>
    </xf>
    <xf numFmtId="0" fontId="49" fillId="12" borderId="11" xfId="0" applyFont="1" applyFill="1" applyBorder="1" applyAlignment="1">
      <alignment horizontal="center" vertical="center"/>
    </xf>
    <xf numFmtId="0" fontId="24" fillId="11" borderId="29" xfId="0" applyFont="1" applyFill="1" applyBorder="1"/>
    <xf numFmtId="0" fontId="24" fillId="4" borderId="27" xfId="0" applyFont="1" applyFill="1" applyBorder="1" applyAlignment="1">
      <alignment horizontal="center"/>
    </xf>
    <xf numFmtId="0" fontId="24" fillId="4" borderId="29" xfId="0" applyFont="1" applyFill="1" applyBorder="1" applyAlignment="1">
      <alignment horizontal="center"/>
    </xf>
    <xf numFmtId="0" fontId="24" fillId="4" borderId="11" xfId="0" applyFont="1" applyFill="1" applyBorder="1" applyAlignment="1">
      <alignment horizontal="center"/>
    </xf>
    <xf numFmtId="0" fontId="24" fillId="4" borderId="0" xfId="0" applyFont="1" applyFill="1" applyAlignment="1">
      <alignment horizontal="center"/>
    </xf>
    <xf numFmtId="0" fontId="24" fillId="13" borderId="20" xfId="0" applyFont="1" applyFill="1" applyBorder="1"/>
    <xf numFmtId="0" fontId="24" fillId="13" borderId="0" xfId="0" applyFont="1" applyFill="1"/>
    <xf numFmtId="0" fontId="24" fillId="11" borderId="13" xfId="0" applyFont="1" applyFill="1" applyBorder="1"/>
    <xf numFmtId="0" fontId="24" fillId="4" borderId="10" xfId="0" applyFont="1" applyFill="1" applyBorder="1" applyAlignment="1">
      <alignment horizontal="center"/>
    </xf>
    <xf numFmtId="0" fontId="24" fillId="4" borderId="13" xfId="0" applyFont="1" applyFill="1" applyBorder="1" applyAlignment="1">
      <alignment horizontal="center"/>
    </xf>
    <xf numFmtId="0" fontId="24" fillId="11" borderId="22" xfId="0" applyFont="1" applyFill="1" applyBorder="1"/>
    <xf numFmtId="0" fontId="24" fillId="4" borderId="28" xfId="0" applyFont="1" applyFill="1" applyBorder="1" applyAlignment="1">
      <alignment horizontal="center"/>
    </xf>
    <xf numFmtId="0" fontId="24" fillId="4" borderId="22" xfId="0" applyFont="1" applyFill="1" applyBorder="1" applyAlignment="1">
      <alignment horizontal="center"/>
    </xf>
    <xf numFmtId="0" fontId="2" fillId="4" borderId="4" xfId="0" applyFont="1" applyFill="1" applyBorder="1"/>
    <xf numFmtId="0" fontId="24" fillId="13" borderId="23" xfId="0" applyFont="1" applyFill="1" applyBorder="1" applyAlignment="1">
      <alignment horizontal="left"/>
    </xf>
    <xf numFmtId="167" fontId="24" fillId="11" borderId="10" xfId="1" applyNumberFormat="1" applyFont="1" applyFill="1" applyBorder="1" applyAlignment="1">
      <alignment horizontal="center"/>
    </xf>
    <xf numFmtId="17" fontId="24" fillId="4" borderId="13" xfId="0" applyNumberFormat="1" applyFont="1" applyFill="1" applyBorder="1" applyAlignment="1">
      <alignment horizontal="center"/>
    </xf>
    <xf numFmtId="0" fontId="46" fillId="4" borderId="0" xfId="0" applyFont="1" applyFill="1"/>
    <xf numFmtId="0" fontId="24" fillId="13" borderId="0" xfId="0" applyFont="1" applyFill="1" applyAlignment="1">
      <alignment horizontal="right"/>
    </xf>
    <xf numFmtId="167" fontId="24" fillId="11" borderId="27" xfId="1" applyNumberFormat="1" applyFont="1" applyFill="1" applyBorder="1" applyAlignment="1">
      <alignment horizontal="center"/>
    </xf>
    <xf numFmtId="0" fontId="24" fillId="13" borderId="24" xfId="0" applyFont="1" applyFill="1" applyBorder="1" applyAlignment="1">
      <alignment horizontal="right"/>
    </xf>
    <xf numFmtId="0" fontId="24" fillId="4" borderId="4" xfId="0" applyFont="1" applyFill="1" applyBorder="1" applyAlignment="1">
      <alignment horizontal="center"/>
    </xf>
    <xf numFmtId="0" fontId="44" fillId="4" borderId="0" xfId="0" applyFont="1" applyFill="1"/>
    <xf numFmtId="0" fontId="40" fillId="4" borderId="0" xfId="0" applyFont="1" applyFill="1"/>
    <xf numFmtId="0" fontId="40" fillId="4" borderId="5" xfId="0" applyFont="1" applyFill="1" applyBorder="1"/>
    <xf numFmtId="0" fontId="24" fillId="13" borderId="26" xfId="0" applyFont="1" applyFill="1" applyBorder="1"/>
    <xf numFmtId="3" fontId="2" fillId="4" borderId="0" xfId="0" applyNumberFormat="1" applyFont="1" applyFill="1" applyAlignment="1">
      <alignment horizontal="right" indent="1"/>
    </xf>
    <xf numFmtId="0" fontId="49" fillId="12" borderId="29" xfId="0" applyFont="1" applyFill="1" applyBorder="1" applyAlignment="1">
      <alignment horizontal="center"/>
    </xf>
    <xf numFmtId="3" fontId="2" fillId="4" borderId="24" xfId="0" applyNumberFormat="1" applyFont="1" applyFill="1" applyBorder="1" applyAlignment="1">
      <alignment horizontal="right" indent="1"/>
    </xf>
    <xf numFmtId="0" fontId="49" fillId="12" borderId="19" xfId="0" applyFont="1" applyFill="1" applyBorder="1" applyAlignment="1">
      <alignment horizontal="center"/>
    </xf>
    <xf numFmtId="0" fontId="24" fillId="11" borderId="10" xfId="0" applyFont="1" applyFill="1" applyBorder="1"/>
    <xf numFmtId="0" fontId="24" fillId="11" borderId="12" xfId="0" applyFont="1" applyFill="1" applyBorder="1"/>
    <xf numFmtId="3" fontId="24" fillId="4" borderId="13" xfId="0" applyNumberFormat="1" applyFont="1" applyFill="1" applyBorder="1" applyAlignment="1">
      <alignment horizontal="right" indent="1"/>
    </xf>
    <xf numFmtId="3" fontId="2" fillId="4" borderId="20" xfId="0" applyNumberFormat="1" applyFont="1" applyFill="1" applyBorder="1" applyAlignment="1">
      <alignment horizontal="right" indent="1"/>
    </xf>
    <xf numFmtId="167" fontId="2" fillId="4" borderId="0" xfId="1" applyNumberFormat="1" applyFont="1" applyFill="1" applyBorder="1"/>
    <xf numFmtId="3" fontId="2" fillId="4" borderId="0" xfId="0" applyNumberFormat="1" applyFont="1" applyFill="1"/>
    <xf numFmtId="10" fontId="2" fillId="4" borderId="0" xfId="1" applyNumberFormat="1" applyFont="1" applyFill="1" applyBorder="1"/>
    <xf numFmtId="3" fontId="49" fillId="12" borderId="13" xfId="0" applyNumberFormat="1" applyFont="1" applyFill="1" applyBorder="1" applyAlignment="1">
      <alignment horizontal="right" indent="1"/>
    </xf>
    <xf numFmtId="0" fontId="49" fillId="12" borderId="10" xfId="0" applyFont="1" applyFill="1" applyBorder="1"/>
    <xf numFmtId="0" fontId="49" fillId="12" borderId="12" xfId="0" applyFont="1" applyFill="1" applyBorder="1"/>
    <xf numFmtId="0" fontId="49" fillId="12" borderId="11" xfId="0" applyFont="1" applyFill="1" applyBorder="1"/>
    <xf numFmtId="3" fontId="5" fillId="12" borderId="13" xfId="0" applyNumberFormat="1" applyFont="1" applyFill="1" applyBorder="1" applyAlignment="1">
      <alignment horizontal="right" indent="1"/>
    </xf>
    <xf numFmtId="0" fontId="49" fillId="12" borderId="13" xfId="0" applyFont="1" applyFill="1" applyBorder="1" applyAlignment="1">
      <alignment horizontal="center" vertical="center" wrapText="1"/>
    </xf>
    <xf numFmtId="0" fontId="24" fillId="13" borderId="13" xfId="0" applyFont="1" applyFill="1" applyBorder="1"/>
    <xf numFmtId="167" fontId="24" fillId="4" borderId="19" xfId="1" applyNumberFormat="1" applyFont="1" applyFill="1" applyBorder="1" applyAlignment="1">
      <alignment horizontal="center"/>
    </xf>
    <xf numFmtId="167" fontId="24" fillId="4" borderId="13" xfId="1" applyNumberFormat="1" applyFont="1" applyFill="1" applyBorder="1" applyAlignment="1">
      <alignment horizontal="center"/>
    </xf>
    <xf numFmtId="167" fontId="24" fillId="4" borderId="22" xfId="1" applyNumberFormat="1" applyFont="1" applyFill="1" applyBorder="1" applyAlignment="1">
      <alignment horizontal="center"/>
    </xf>
    <xf numFmtId="0" fontId="45" fillId="4" borderId="0" xfId="0" applyFont="1" applyFill="1"/>
    <xf numFmtId="0" fontId="46" fillId="4" borderId="4" xfId="0" applyFont="1" applyFill="1" applyBorder="1" applyAlignment="1">
      <alignment horizontal="center"/>
    </xf>
    <xf numFmtId="0" fontId="49" fillId="12" borderId="11" xfId="0" applyFont="1" applyFill="1" applyBorder="1" applyAlignment="1">
      <alignment horizontal="center"/>
    </xf>
    <xf numFmtId="3" fontId="24" fillId="4" borderId="11" xfId="0" applyNumberFormat="1" applyFont="1" applyFill="1" applyBorder="1" applyAlignment="1">
      <alignment horizontal="right" indent="1"/>
    </xf>
    <xf numFmtId="0" fontId="24" fillId="11" borderId="11" xfId="0" applyFont="1" applyFill="1" applyBorder="1" applyAlignment="1">
      <alignment horizontal="right"/>
    </xf>
    <xf numFmtId="3" fontId="24" fillId="11" borderId="11" xfId="0" applyNumberFormat="1" applyFont="1" applyFill="1" applyBorder="1" applyAlignment="1">
      <alignment horizontal="right" indent="1"/>
    </xf>
    <xf numFmtId="0" fontId="40" fillId="14" borderId="28" xfId="0" applyFont="1" applyFill="1" applyBorder="1"/>
    <xf numFmtId="0" fontId="24" fillId="14" borderId="24" xfId="0" applyFont="1" applyFill="1" applyBorder="1"/>
    <xf numFmtId="0" fontId="24" fillId="14" borderId="9" xfId="0" applyFont="1" applyFill="1" applyBorder="1"/>
    <xf numFmtId="3" fontId="40" fillId="14" borderId="9" xfId="0" applyNumberFormat="1" applyFont="1" applyFill="1" applyBorder="1" applyAlignment="1">
      <alignment horizontal="right" indent="1"/>
    </xf>
    <xf numFmtId="0" fontId="52" fillId="4" borderId="4" xfId="6" applyFont="1" applyFill="1" applyBorder="1" applyAlignment="1">
      <alignment horizontal="center"/>
    </xf>
    <xf numFmtId="0" fontId="53" fillId="4" borderId="0" xfId="6" applyFont="1" applyFill="1"/>
    <xf numFmtId="0" fontId="52" fillId="4" borderId="0" xfId="6" applyFont="1" applyFill="1"/>
    <xf numFmtId="3" fontId="52" fillId="4" borderId="0" xfId="6" applyNumberFormat="1" applyFont="1" applyFill="1" applyAlignment="1">
      <alignment horizontal="right" indent="1"/>
    </xf>
    <xf numFmtId="0" fontId="52" fillId="4" borderId="0" xfId="0" applyFont="1" applyFill="1"/>
    <xf numFmtId="0" fontId="24" fillId="4" borderId="5" xfId="0" applyFont="1" applyFill="1" applyBorder="1"/>
    <xf numFmtId="0" fontId="52" fillId="4" borderId="4" xfId="6" applyFont="1" applyFill="1" applyBorder="1"/>
    <xf numFmtId="0" fontId="52" fillId="4" borderId="0" xfId="6" applyFont="1" applyFill="1" applyAlignment="1">
      <alignment vertical="top"/>
    </xf>
    <xf numFmtId="0" fontId="52" fillId="4" borderId="0" xfId="6" applyFont="1" applyFill="1" applyAlignment="1">
      <alignment horizontal="left"/>
    </xf>
    <xf numFmtId="0" fontId="24" fillId="4" borderId="0" xfId="6" applyFill="1"/>
    <xf numFmtId="0" fontId="52" fillId="4" borderId="0" xfId="6" applyFont="1" applyFill="1" applyAlignment="1">
      <alignment vertical="center"/>
    </xf>
    <xf numFmtId="0" fontId="55" fillId="4" borderId="0" xfId="6" applyFont="1" applyFill="1"/>
    <xf numFmtId="0" fontId="55" fillId="13" borderId="13" xfId="6" applyFont="1" applyFill="1" applyBorder="1" applyAlignment="1">
      <alignment horizontal="center"/>
    </xf>
    <xf numFmtId="0" fontId="5" fillId="12" borderId="1" xfId="0" applyFont="1" applyFill="1" applyBorder="1" applyAlignment="1">
      <alignment horizontal="center"/>
    </xf>
    <xf numFmtId="0" fontId="40" fillId="4" borderId="4" xfId="0" applyFont="1" applyFill="1" applyBorder="1" applyAlignment="1">
      <alignment horizontal="center"/>
    </xf>
    <xf numFmtId="0" fontId="56" fillId="12" borderId="13" xfId="0" applyFont="1" applyFill="1" applyBorder="1" applyAlignment="1">
      <alignment horizontal="center"/>
    </xf>
    <xf numFmtId="0" fontId="56" fillId="12" borderId="11" xfId="0" applyFont="1" applyFill="1" applyBorder="1" applyAlignment="1">
      <alignment horizontal="center"/>
    </xf>
    <xf numFmtId="168" fontId="24" fillId="4" borderId="13" xfId="0" applyNumberFormat="1" applyFont="1" applyFill="1" applyBorder="1" applyAlignment="1">
      <alignment horizontal="right" indent="1"/>
    </xf>
    <xf numFmtId="168" fontId="49" fillId="12" borderId="13" xfId="0" applyNumberFormat="1" applyFont="1" applyFill="1" applyBorder="1" applyAlignment="1">
      <alignment horizontal="right" indent="1"/>
    </xf>
    <xf numFmtId="169" fontId="49" fillId="12" borderId="13" xfId="0" applyNumberFormat="1" applyFont="1" applyFill="1" applyBorder="1" applyAlignment="1">
      <alignment horizontal="right" indent="1"/>
    </xf>
    <xf numFmtId="0" fontId="24" fillId="4" borderId="0" xfId="0" applyFont="1" applyFill="1" applyAlignment="1">
      <alignment horizontal="right" indent="1"/>
    </xf>
    <xf numFmtId="0" fontId="5" fillId="12" borderId="29" xfId="0" applyFont="1" applyFill="1" applyBorder="1" applyAlignment="1">
      <alignment horizontal="center"/>
    </xf>
    <xf numFmtId="3" fontId="24" fillId="4" borderId="13" xfId="0" applyNumberFormat="1" applyFont="1" applyFill="1" applyBorder="1"/>
    <xf numFmtId="3" fontId="2" fillId="4" borderId="5" xfId="0" applyNumberFormat="1" applyFont="1" applyFill="1" applyBorder="1"/>
    <xf numFmtId="0" fontId="57" fillId="12" borderId="13" xfId="0" applyFont="1" applyFill="1" applyBorder="1"/>
    <xf numFmtId="0" fontId="49" fillId="12" borderId="13" xfId="0" applyFont="1" applyFill="1" applyBorder="1" applyAlignment="1">
      <alignment horizontal="right"/>
    </xf>
    <xf numFmtId="3" fontId="49" fillId="12" borderId="13" xfId="0" applyNumberFormat="1" applyFont="1" applyFill="1" applyBorder="1"/>
    <xf numFmtId="0" fontId="2" fillId="0" borderId="0" xfId="0" applyFont="1"/>
    <xf numFmtId="3" fontId="2" fillId="0" borderId="0" xfId="0" applyNumberFormat="1" applyFont="1"/>
    <xf numFmtId="3" fontId="24" fillId="4" borderId="0" xfId="0" applyNumberFormat="1" applyFont="1" applyFill="1" applyAlignment="1">
      <alignment horizontal="right" indent="1"/>
    </xf>
    <xf numFmtId="0" fontId="49" fillId="12" borderId="13" xfId="0" applyFont="1" applyFill="1" applyBorder="1"/>
    <xf numFmtId="0" fontId="58" fillId="12" borderId="13" xfId="0" applyFont="1" applyFill="1" applyBorder="1"/>
    <xf numFmtId="0" fontId="24" fillId="4" borderId="29" xfId="0" applyFont="1" applyFill="1" applyBorder="1"/>
    <xf numFmtId="0" fontId="24" fillId="4" borderId="22" xfId="0" applyFont="1" applyFill="1" applyBorder="1"/>
    <xf numFmtId="0" fontId="24" fillId="4" borderId="24" xfId="0" applyFont="1" applyFill="1" applyBorder="1" applyAlignment="1">
      <alignment wrapText="1"/>
    </xf>
    <xf numFmtId="0" fontId="24" fillId="4" borderId="24" xfId="0" applyFont="1" applyFill="1" applyBorder="1"/>
    <xf numFmtId="0" fontId="2" fillId="4" borderId="26" xfId="0" applyFont="1" applyFill="1" applyBorder="1"/>
    <xf numFmtId="0" fontId="24" fillId="12" borderId="13" xfId="0" applyFont="1" applyFill="1" applyBorder="1"/>
    <xf numFmtId="0" fontId="49" fillId="12" borderId="13" xfId="0" applyFont="1" applyFill="1" applyBorder="1" applyAlignment="1">
      <alignment horizontal="center"/>
    </xf>
    <xf numFmtId="0" fontId="24" fillId="10" borderId="13" xfId="0" applyFont="1" applyFill="1" applyBorder="1"/>
    <xf numFmtId="3" fontId="24" fillId="11" borderId="13" xfId="0" applyNumberFormat="1" applyFont="1" applyFill="1" applyBorder="1" applyAlignment="1">
      <alignment horizontal="right" indent="1"/>
    </xf>
    <xf numFmtId="0" fontId="24" fillId="11" borderId="13" xfId="0" applyFont="1" applyFill="1" applyBorder="1" applyAlignment="1">
      <alignment horizontal="right" indent="1"/>
    </xf>
    <xf numFmtId="0" fontId="2" fillId="4" borderId="28" xfId="0" applyFont="1" applyFill="1" applyBorder="1"/>
    <xf numFmtId="0" fontId="2" fillId="4" borderId="20" xfId="0" applyFont="1" applyFill="1" applyBorder="1"/>
    <xf numFmtId="168" fontId="24" fillId="11" borderId="13" xfId="0" applyNumberFormat="1" applyFont="1" applyFill="1" applyBorder="1" applyAlignment="1">
      <alignment horizontal="right" indent="1"/>
    </xf>
    <xf numFmtId="167" fontId="24" fillId="4" borderId="13" xfId="1" applyNumberFormat="1" applyFont="1" applyFill="1" applyBorder="1" applyAlignment="1">
      <alignment horizontal="right" indent="1"/>
    </xf>
    <xf numFmtId="3" fontId="2" fillId="4" borderId="13" xfId="0" applyNumberFormat="1" applyFont="1" applyFill="1" applyBorder="1" applyAlignment="1">
      <alignment horizontal="right" indent="1"/>
    </xf>
    <xf numFmtId="170" fontId="2" fillId="4" borderId="13" xfId="0" applyNumberFormat="1" applyFont="1" applyFill="1" applyBorder="1"/>
    <xf numFmtId="0" fontId="2" fillId="4" borderId="13" xfId="0" applyFont="1" applyFill="1" applyBorder="1"/>
    <xf numFmtId="0" fontId="24" fillId="4" borderId="13" xfId="0" applyFont="1" applyFill="1" applyBorder="1" applyAlignment="1">
      <alignment horizontal="right" indent="1"/>
    </xf>
    <xf numFmtId="0" fontId="2" fillId="4" borderId="6" xfId="0" applyFont="1" applyFill="1" applyBorder="1" applyAlignment="1">
      <alignment horizontal="center"/>
    </xf>
    <xf numFmtId="0" fontId="2" fillId="4" borderId="7" xfId="0" applyFont="1" applyFill="1" applyBorder="1"/>
    <xf numFmtId="0" fontId="2" fillId="4" borderId="8" xfId="0" applyFont="1" applyFill="1" applyBorder="1"/>
    <xf numFmtId="0" fontId="40" fillId="0" borderId="0" xfId="0" applyFont="1" applyAlignment="1">
      <alignment horizontal="left"/>
    </xf>
    <xf numFmtId="0" fontId="0" fillId="12" borderId="1" xfId="0" applyFill="1" applyBorder="1" applyAlignment="1">
      <alignment horizontal="center"/>
    </xf>
    <xf numFmtId="0" fontId="39" fillId="12" borderId="2" xfId="0" applyFont="1" applyFill="1" applyBorder="1"/>
    <xf numFmtId="0" fontId="0" fillId="12" borderId="2" xfId="0" applyFill="1" applyBorder="1"/>
    <xf numFmtId="0" fontId="0" fillId="12" borderId="3" xfId="0" applyFill="1" applyBorder="1"/>
    <xf numFmtId="0" fontId="0" fillId="8" borderId="0" xfId="0" applyFill="1"/>
    <xf numFmtId="0" fontId="0" fillId="0" borderId="4" xfId="0" applyBorder="1" applyAlignment="1">
      <alignment horizontal="center"/>
    </xf>
    <xf numFmtId="0" fontId="0" fillId="0" borderId="5" xfId="0" applyBorder="1"/>
    <xf numFmtId="0" fontId="40" fillId="0" borderId="0" xfId="0" applyFont="1" applyAlignment="1">
      <alignment horizontal="right"/>
    </xf>
    <xf numFmtId="14" fontId="24" fillId="11" borderId="13" xfId="0" applyNumberFormat="1" applyFont="1" applyFill="1" applyBorder="1" applyAlignment="1">
      <alignment horizontal="center"/>
    </xf>
    <xf numFmtId="0" fontId="24" fillId="0" borderId="0" xfId="0" applyFont="1"/>
    <xf numFmtId="0" fontId="49" fillId="12" borderId="5" xfId="0" applyFont="1" applyFill="1" applyBorder="1"/>
    <xf numFmtId="0" fontId="24" fillId="0" borderId="4" xfId="0" applyFont="1" applyBorder="1" applyAlignment="1">
      <alignment horizontal="center"/>
    </xf>
    <xf numFmtId="0" fontId="24" fillId="0" borderId="5" xfId="0" applyFont="1" applyBorder="1"/>
    <xf numFmtId="0" fontId="22" fillId="0" borderId="0" xfId="0" applyFont="1"/>
    <xf numFmtId="0" fontId="44" fillId="0" borderId="0" xfId="0" applyFont="1"/>
    <xf numFmtId="0" fontId="24" fillId="13" borderId="13" xfId="0" applyFont="1" applyFill="1" applyBorder="1" applyAlignment="1">
      <alignment horizontal="left"/>
    </xf>
    <xf numFmtId="167" fontId="24" fillId="0" borderId="13" xfId="1" applyNumberFormat="1" applyFont="1" applyFill="1" applyBorder="1" applyAlignment="1">
      <alignment horizontal="right" indent="1"/>
    </xf>
    <xf numFmtId="0" fontId="49" fillId="12" borderId="13" xfId="0" applyFont="1" applyFill="1" applyBorder="1" applyAlignment="1">
      <alignment horizontal="left"/>
    </xf>
    <xf numFmtId="167" fontId="57" fillId="12" borderId="22" xfId="1" applyNumberFormat="1" applyFont="1" applyFill="1" applyBorder="1" applyAlignment="1">
      <alignment horizontal="right" indent="1"/>
    </xf>
    <xf numFmtId="0" fontId="24" fillId="13" borderId="13" xfId="0" applyFont="1" applyFill="1" applyBorder="1" applyAlignment="1">
      <alignment horizontal="right"/>
    </xf>
    <xf numFmtId="167" fontId="24" fillId="0" borderId="11" xfId="1" applyNumberFormat="1" applyFont="1" applyFill="1" applyBorder="1" applyAlignment="1">
      <alignment horizontal="right" indent="1"/>
    </xf>
    <xf numFmtId="0" fontId="58" fillId="12" borderId="13" xfId="0" applyFont="1" applyFill="1" applyBorder="1" applyAlignment="1">
      <alignment horizontal="right"/>
    </xf>
    <xf numFmtId="167" fontId="58" fillId="12" borderId="22" xfId="1" applyNumberFormat="1" applyFont="1" applyFill="1" applyBorder="1" applyAlignment="1">
      <alignment horizontal="right" indent="1"/>
    </xf>
    <xf numFmtId="0" fontId="42" fillId="0" borderId="0" xfId="0" applyFont="1"/>
    <xf numFmtId="0" fontId="40" fillId="0" borderId="0" xfId="0" applyFont="1"/>
    <xf numFmtId="0" fontId="44" fillId="0" borderId="0" xfId="0" applyFont="1" applyAlignment="1">
      <alignment horizontal="left"/>
    </xf>
    <xf numFmtId="0" fontId="39" fillId="0" borderId="0" xfId="0" applyFont="1" applyAlignment="1">
      <alignment horizontal="center"/>
    </xf>
    <xf numFmtId="0" fontId="24" fillId="0" borderId="0" xfId="0" applyFont="1" applyAlignment="1">
      <alignment horizontal="center" wrapText="1"/>
    </xf>
    <xf numFmtId="0" fontId="41" fillId="13" borderId="13" xfId="0" applyFont="1" applyFill="1" applyBorder="1"/>
    <xf numFmtId="167" fontId="0" fillId="0" borderId="22" xfId="1" applyNumberFormat="1" applyFont="1" applyBorder="1" applyAlignment="1">
      <alignment horizontal="right" indent="1"/>
    </xf>
    <xf numFmtId="0" fontId="42" fillId="0" borderId="0" xfId="0" applyFont="1" applyAlignment="1">
      <alignment horizontal="center"/>
    </xf>
    <xf numFmtId="0" fontId="43" fillId="13" borderId="13" xfId="0" applyFont="1" applyFill="1" applyBorder="1"/>
    <xf numFmtId="170" fontId="22" fillId="0" borderId="13" xfId="0" applyNumberFormat="1" applyFont="1" applyBorder="1"/>
    <xf numFmtId="0" fontId="0" fillId="13" borderId="13" xfId="0" applyFill="1" applyBorder="1"/>
    <xf numFmtId="167" fontId="40" fillId="14" borderId="13" xfId="1" applyNumberFormat="1" applyFont="1" applyFill="1" applyBorder="1" applyAlignment="1">
      <alignment horizontal="right" indent="1"/>
    </xf>
    <xf numFmtId="167" fontId="0" fillId="0" borderId="13" xfId="1" applyNumberFormat="1" applyFont="1" applyBorder="1" applyAlignment="1">
      <alignment horizontal="right" indent="1"/>
    </xf>
    <xf numFmtId="0" fontId="40" fillId="0" borderId="5" xfId="0" applyFont="1" applyBorder="1"/>
    <xf numFmtId="0" fontId="59" fillId="0" borderId="0" xfId="0" applyFont="1"/>
    <xf numFmtId="0" fontId="46" fillId="0" borderId="0" xfId="0" applyFont="1"/>
    <xf numFmtId="0" fontId="60" fillId="0" borderId="0" xfId="0" applyFont="1"/>
    <xf numFmtId="167" fontId="40" fillId="0" borderId="13" xfId="1" applyNumberFormat="1" applyFont="1" applyBorder="1" applyAlignment="1">
      <alignment horizontal="center" vertical="center"/>
    </xf>
    <xf numFmtId="171" fontId="22" fillId="0" borderId="13" xfId="1" applyNumberFormat="1" applyFont="1" applyBorder="1" applyAlignment="1">
      <alignment horizontal="right" indent="1"/>
    </xf>
    <xf numFmtId="167" fontId="40" fillId="0" borderId="13" xfId="1" applyNumberFormat="1" applyFont="1" applyBorder="1" applyAlignment="1">
      <alignment horizontal="center"/>
    </xf>
    <xf numFmtId="0" fontId="43" fillId="0" borderId="4" xfId="0" applyFont="1" applyBorder="1" applyAlignment="1">
      <alignment horizontal="center"/>
    </xf>
    <xf numFmtId="0" fontId="24" fillId="13" borderId="13" xfId="0" applyFont="1" applyFill="1" applyBorder="1" applyAlignment="1">
      <alignment horizontal="left" vertical="center"/>
    </xf>
    <xf numFmtId="167" fontId="49" fillId="12" borderId="22" xfId="0" applyNumberFormat="1" applyFont="1" applyFill="1" applyBorder="1" applyAlignment="1">
      <alignment horizontal="right" indent="1"/>
    </xf>
    <xf numFmtId="167" fontId="22" fillId="0" borderId="13" xfId="1" applyNumberFormat="1" applyFont="1" applyBorder="1" applyAlignment="1">
      <alignment horizontal="right" indent="1"/>
    </xf>
    <xf numFmtId="167" fontId="49" fillId="12" borderId="13" xfId="0" applyNumberFormat="1" applyFont="1" applyFill="1" applyBorder="1" applyAlignment="1">
      <alignment horizontal="right" indent="1"/>
    </xf>
    <xf numFmtId="0" fontId="0" fillId="0" borderId="0" xfId="0" applyAlignment="1">
      <alignment horizontal="right"/>
    </xf>
    <xf numFmtId="0" fontId="24" fillId="13" borderId="13" xfId="0" applyFont="1" applyFill="1" applyBorder="1" applyAlignment="1">
      <alignment horizontal="center"/>
    </xf>
    <xf numFmtId="0" fontId="24" fillId="13" borderId="13" xfId="0" quotePrefix="1" applyFont="1" applyFill="1" applyBorder="1" applyAlignment="1">
      <alignment horizontal="center"/>
    </xf>
    <xf numFmtId="167" fontId="22" fillId="0" borderId="13" xfId="0" applyNumberFormat="1" applyFont="1" applyBorder="1"/>
    <xf numFmtId="0" fontId="48" fillId="0" borderId="0" xfId="0" applyFont="1" applyAlignment="1">
      <alignment horizontal="center"/>
    </xf>
    <xf numFmtId="172" fontId="22" fillId="0" borderId="13" xfId="12" applyNumberFormat="1" applyFont="1" applyBorder="1" applyAlignment="1">
      <alignment horizontal="right" indent="1"/>
    </xf>
    <xf numFmtId="0" fontId="49" fillId="12" borderId="29" xfId="0" applyFont="1" applyFill="1" applyBorder="1" applyAlignment="1">
      <alignment horizontal="center" wrapText="1"/>
    </xf>
    <xf numFmtId="0" fontId="51" fillId="0" borderId="0" xfId="5" applyFont="1" applyAlignment="1">
      <alignment vertical="center"/>
    </xf>
    <xf numFmtId="0" fontId="49" fillId="12" borderId="13" xfId="5" applyFont="1" applyFill="1" applyBorder="1" applyAlignment="1">
      <alignment horizontal="center" vertical="center" wrapText="1"/>
    </xf>
    <xf numFmtId="0" fontId="24" fillId="13" borderId="13" xfId="5" applyFill="1" applyBorder="1" applyAlignment="1">
      <alignment horizontal="left" vertical="center"/>
    </xf>
    <xf numFmtId="0" fontId="49" fillId="12" borderId="13" xfId="5" applyFont="1" applyFill="1" applyBorder="1" applyAlignment="1">
      <alignment horizontal="left" vertical="center"/>
    </xf>
    <xf numFmtId="3" fontId="49" fillId="12" borderId="13" xfId="1" applyNumberFormat="1" applyFont="1" applyFill="1" applyBorder="1" applyAlignment="1">
      <alignment horizontal="right" indent="1"/>
    </xf>
    <xf numFmtId="167" fontId="49" fillId="12" borderId="13" xfId="1" applyNumberFormat="1" applyFont="1" applyFill="1" applyBorder="1" applyAlignment="1">
      <alignment horizontal="right" indent="1"/>
    </xf>
    <xf numFmtId="3" fontId="22" fillId="0" borderId="13" xfId="0" applyNumberFormat="1" applyFont="1" applyBorder="1" applyAlignment="1">
      <alignment horizontal="right" indent="1"/>
    </xf>
    <xf numFmtId="0" fontId="22" fillId="0" borderId="13" xfId="0" applyFont="1" applyBorder="1" applyAlignment="1">
      <alignment horizontal="right" indent="1"/>
    </xf>
    <xf numFmtId="3" fontId="24" fillId="0" borderId="13" xfId="0" applyNumberFormat="1" applyFont="1" applyBorder="1" applyAlignment="1">
      <alignment horizontal="right" indent="1"/>
    </xf>
    <xf numFmtId="0" fontId="24" fillId="11" borderId="13" xfId="0" applyFont="1" applyFill="1" applyBorder="1" applyAlignment="1">
      <alignment horizontal="center"/>
    </xf>
    <xf numFmtId="0" fontId="24" fillId="0" borderId="13" xfId="0" applyFont="1" applyBorder="1" applyAlignment="1">
      <alignment horizontal="left"/>
    </xf>
    <xf numFmtId="0" fontId="24" fillId="0" borderId="13" xfId="0" applyFont="1" applyBorder="1" applyAlignment="1">
      <alignment horizontal="center"/>
    </xf>
    <xf numFmtId="3" fontId="24" fillId="0" borderId="22" xfId="0" applyNumberFormat="1" applyFont="1" applyBorder="1" applyAlignment="1">
      <alignment vertical="center" wrapText="1"/>
    </xf>
    <xf numFmtId="3" fontId="24" fillId="0" borderId="22" xfId="0" applyNumberFormat="1" applyFont="1" applyBorder="1" applyAlignment="1">
      <alignment horizontal="right" vertical="center" wrapText="1" indent="2"/>
    </xf>
    <xf numFmtId="0" fontId="24" fillId="0" borderId="29" xfId="0" applyFont="1" applyBorder="1" applyAlignment="1">
      <alignment horizontal="left"/>
    </xf>
    <xf numFmtId="0" fontId="24" fillId="0" borderId="29" xfId="0" applyFont="1" applyBorder="1" applyAlignment="1">
      <alignment horizontal="center"/>
    </xf>
    <xf numFmtId="3" fontId="24" fillId="0" borderId="13" xfId="0" applyNumberFormat="1" applyFont="1" applyBorder="1" applyAlignment="1">
      <alignment vertical="center" wrapText="1"/>
    </xf>
    <xf numFmtId="3" fontId="24" fillId="0" borderId="13" xfId="0" applyNumberFormat="1" applyFont="1" applyBorder="1" applyAlignment="1">
      <alignment horizontal="right" vertical="center" wrapText="1" indent="2"/>
    </xf>
    <xf numFmtId="0" fontId="24" fillId="0" borderId="6" xfId="0" applyFont="1" applyBorder="1" applyAlignment="1">
      <alignment horizontal="center"/>
    </xf>
    <xf numFmtId="0" fontId="0" fillId="0" borderId="7" xfId="0" applyBorder="1"/>
    <xf numFmtId="0" fontId="0" fillId="0" borderId="8" xfId="0" applyBorder="1"/>
    <xf numFmtId="0" fontId="24" fillId="0" borderId="0" xfId="0" applyFont="1" applyAlignment="1">
      <alignment horizontal="center"/>
    </xf>
    <xf numFmtId="0" fontId="57" fillId="12" borderId="1" xfId="0" applyFont="1" applyFill="1" applyBorder="1" applyAlignment="1">
      <alignment horizontal="right"/>
    </xf>
    <xf numFmtId="0" fontId="57" fillId="12" borderId="2" xfId="0" applyFont="1" applyFill="1" applyBorder="1"/>
    <xf numFmtId="0" fontId="57" fillId="12" borderId="3" xfId="0" applyFont="1" applyFill="1" applyBorder="1"/>
    <xf numFmtId="0" fontId="22" fillId="8" borderId="0" xfId="0" applyFont="1" applyFill="1"/>
    <xf numFmtId="0" fontId="0" fillId="0" borderId="4" xfId="0" applyBorder="1" applyAlignment="1">
      <alignment horizontal="right"/>
    </xf>
    <xf numFmtId="0" fontId="49" fillId="12" borderId="4" xfId="0" applyFont="1" applyFill="1" applyBorder="1" applyAlignment="1">
      <alignment horizontal="center" vertical="center"/>
    </xf>
    <xf numFmtId="0" fontId="57" fillId="12" borderId="0" xfId="0" applyFont="1" applyFill="1"/>
    <xf numFmtId="0" fontId="57" fillId="12" borderId="5" xfId="0" applyFont="1" applyFill="1" applyBorder="1"/>
    <xf numFmtId="0" fontId="24" fillId="0" borderId="4" xfId="0" applyFont="1" applyBorder="1"/>
    <xf numFmtId="0" fontId="49" fillId="12" borderId="29" xfId="0" applyFont="1" applyFill="1" applyBorder="1" applyAlignment="1">
      <alignment horizontal="center" vertical="center" wrapText="1"/>
    </xf>
    <xf numFmtId="0" fontId="57" fillId="12" borderId="13" xfId="0" applyFont="1" applyFill="1" applyBorder="1" applyAlignment="1">
      <alignment horizontal="left"/>
    </xf>
    <xf numFmtId="171" fontId="57" fillId="12" borderId="13" xfId="1" applyNumberFormat="1" applyFont="1" applyFill="1" applyBorder="1" applyAlignment="1">
      <alignment horizontal="right" indent="1"/>
    </xf>
    <xf numFmtId="167" fontId="58" fillId="12" borderId="13" xfId="1" applyNumberFormat="1" applyFont="1" applyFill="1" applyBorder="1" applyAlignment="1">
      <alignment horizontal="right" indent="1"/>
    </xf>
    <xf numFmtId="0" fontId="24" fillId="0" borderId="0" xfId="0" applyFont="1" applyAlignment="1">
      <alignment vertical="center"/>
    </xf>
    <xf numFmtId="0" fontId="24" fillId="0" borderId="4" xfId="0" applyFont="1" applyBorder="1" applyAlignment="1">
      <alignment horizontal="center" vertical="center"/>
    </xf>
    <xf numFmtId="0" fontId="0" fillId="0" borderId="0" xfId="0" applyAlignment="1">
      <alignment vertical="center"/>
    </xf>
    <xf numFmtId="0" fontId="24" fillId="0" borderId="5" xfId="0" applyFont="1" applyBorder="1" applyAlignment="1">
      <alignment vertical="center"/>
    </xf>
    <xf numFmtId="0" fontId="24" fillId="11" borderId="31" xfId="0" applyFont="1" applyFill="1" applyBorder="1"/>
    <xf numFmtId="0" fontId="22" fillId="0" borderId="32" xfId="0" applyFont="1" applyBorder="1" applyAlignment="1">
      <alignment horizontal="right" indent="1"/>
    </xf>
    <xf numFmtId="3" fontId="22" fillId="0" borderId="32" xfId="0" applyNumberFormat="1" applyFont="1" applyBorder="1" applyAlignment="1">
      <alignment horizontal="right" indent="1"/>
    </xf>
    <xf numFmtId="3" fontId="0" fillId="0" borderId="13" xfId="0" applyNumberFormat="1" applyBorder="1" applyAlignment="1">
      <alignment horizontal="right" indent="1"/>
    </xf>
    <xf numFmtId="3" fontId="0" fillId="0" borderId="11" xfId="0" applyNumberFormat="1" applyBorder="1" applyAlignment="1">
      <alignment horizontal="right" indent="1"/>
    </xf>
    <xf numFmtId="0" fontId="24" fillId="13" borderId="33" xfId="0" applyFont="1" applyFill="1" applyBorder="1" applyAlignment="1">
      <alignment horizontal="left" vertical="center" indent="2"/>
    </xf>
    <xf numFmtId="0" fontId="24" fillId="11" borderId="33" xfId="0" applyFont="1" applyFill="1" applyBorder="1"/>
    <xf numFmtId="0" fontId="22" fillId="0" borderId="33" xfId="0" applyFont="1" applyBorder="1" applyAlignment="1">
      <alignment horizontal="right" indent="1"/>
    </xf>
    <xf numFmtId="3" fontId="22" fillId="0" borderId="33" xfId="0" applyNumberFormat="1" applyFont="1" applyBorder="1" applyAlignment="1">
      <alignment horizontal="right" indent="1"/>
    </xf>
    <xf numFmtId="0" fontId="24" fillId="11" borderId="32" xfId="0" applyFont="1" applyFill="1" applyBorder="1"/>
    <xf numFmtId="3" fontId="0" fillId="0" borderId="32" xfId="0" applyNumberFormat="1" applyBorder="1" applyAlignment="1">
      <alignment horizontal="right" indent="1"/>
    </xf>
    <xf numFmtId="0" fontId="24" fillId="11" borderId="34" xfId="0" applyFont="1" applyFill="1" applyBorder="1"/>
    <xf numFmtId="0" fontId="22" fillId="0" borderId="34" xfId="0" applyFont="1" applyBorder="1" applyAlignment="1">
      <alignment horizontal="right" indent="1"/>
    </xf>
    <xf numFmtId="3" fontId="22" fillId="0" borderId="34" xfId="0" applyNumberFormat="1" applyFont="1" applyBorder="1" applyAlignment="1">
      <alignment horizontal="right" indent="1"/>
    </xf>
    <xf numFmtId="0" fontId="49" fillId="12" borderId="13" xfId="0" applyFont="1" applyFill="1" applyBorder="1" applyAlignment="1">
      <alignment horizontal="right" indent="1"/>
    </xf>
    <xf numFmtId="3" fontId="24" fillId="0" borderId="0" xfId="0" applyNumberFormat="1" applyFont="1"/>
    <xf numFmtId="1" fontId="24" fillId="0" borderId="0" xfId="1" applyNumberFormat="1" applyFont="1" applyBorder="1"/>
    <xf numFmtId="1" fontId="24" fillId="0" borderId="0" xfId="0" applyNumberFormat="1" applyFont="1"/>
    <xf numFmtId="0" fontId="49" fillId="12" borderId="35" xfId="0" applyFont="1" applyFill="1" applyBorder="1" applyAlignment="1">
      <alignment horizontal="center" vertical="center" wrapText="1"/>
    </xf>
    <xf numFmtId="3" fontId="24" fillId="0" borderId="26" xfId="0" applyNumberFormat="1" applyFont="1" applyBorder="1" applyAlignment="1">
      <alignment horizontal="right" indent="1"/>
    </xf>
    <xf numFmtId="3" fontId="24" fillId="0" borderId="22" xfId="0" applyNumberFormat="1" applyFont="1" applyBorder="1" applyAlignment="1">
      <alignment horizontal="right" indent="1"/>
    </xf>
    <xf numFmtId="3" fontId="57" fillId="12" borderId="32" xfId="0" applyNumberFormat="1" applyFont="1" applyFill="1" applyBorder="1" applyAlignment="1">
      <alignment horizontal="right" indent="1"/>
    </xf>
    <xf numFmtId="10" fontId="24" fillId="0" borderId="0" xfId="1" applyNumberFormat="1" applyFont="1" applyBorder="1"/>
    <xf numFmtId="3" fontId="57" fillId="12" borderId="13" xfId="0" applyNumberFormat="1" applyFont="1" applyFill="1" applyBorder="1" applyAlignment="1">
      <alignment horizontal="right" indent="1"/>
    </xf>
    <xf numFmtId="3" fontId="57" fillId="12" borderId="33" xfId="0" applyNumberFormat="1" applyFont="1" applyFill="1" applyBorder="1" applyAlignment="1">
      <alignment horizontal="right" indent="1"/>
    </xf>
    <xf numFmtId="0" fontId="24" fillId="11" borderId="35" xfId="0" applyFont="1" applyFill="1" applyBorder="1"/>
    <xf numFmtId="3" fontId="22" fillId="0" borderId="35" xfId="0" applyNumberFormat="1" applyFont="1" applyBorder="1" applyAlignment="1">
      <alignment horizontal="right" indent="1"/>
    </xf>
    <xf numFmtId="3" fontId="57" fillId="12" borderId="35" xfId="0" applyNumberFormat="1" applyFont="1" applyFill="1" applyBorder="1" applyAlignment="1">
      <alignment horizontal="right" indent="1"/>
    </xf>
    <xf numFmtId="3" fontId="49" fillId="12" borderId="22" xfId="0" applyNumberFormat="1" applyFont="1" applyFill="1" applyBorder="1" applyAlignment="1">
      <alignment horizontal="right" indent="1"/>
    </xf>
    <xf numFmtId="3" fontId="0" fillId="0" borderId="0" xfId="0" applyNumberFormat="1"/>
    <xf numFmtId="167" fontId="22" fillId="0" borderId="13" xfId="1" applyNumberFormat="1" applyFont="1" applyBorder="1" applyAlignment="1">
      <alignment horizontal="right" vertical="center" indent="1"/>
    </xf>
    <xf numFmtId="3" fontId="49" fillId="12" borderId="13" xfId="0" applyNumberFormat="1" applyFont="1" applyFill="1" applyBorder="1" applyAlignment="1">
      <alignment horizontal="right" vertical="center" indent="1"/>
    </xf>
    <xf numFmtId="167" fontId="49" fillId="12" borderId="13" xfId="1" applyNumberFormat="1" applyFont="1" applyFill="1" applyBorder="1" applyAlignment="1">
      <alignment horizontal="right" vertical="center" indent="1"/>
    </xf>
    <xf numFmtId="0" fontId="0" fillId="0" borderId="4" xfId="0" applyBorder="1"/>
    <xf numFmtId="10" fontId="0" fillId="0" borderId="13" xfId="1" applyNumberFormat="1" applyFont="1" applyBorder="1" applyAlignment="1">
      <alignment horizontal="right" indent="1"/>
    </xf>
    <xf numFmtId="3" fontId="22" fillId="0" borderId="13" xfId="0" applyNumberFormat="1" applyFont="1" applyBorder="1" applyAlignment="1">
      <alignment horizontal="center"/>
    </xf>
    <xf numFmtId="173" fontId="22" fillId="0" borderId="13" xfId="12" applyNumberFormat="1" applyFont="1" applyBorder="1" applyAlignment="1">
      <alignment horizontal="center"/>
    </xf>
    <xf numFmtId="0" fontId="48" fillId="0" borderId="0" xfId="0" applyFont="1"/>
    <xf numFmtId="49" fontId="24" fillId="13" borderId="13" xfId="5" applyNumberFormat="1" applyFill="1" applyBorder="1" applyAlignment="1">
      <alignment horizontal="left" vertical="center"/>
    </xf>
    <xf numFmtId="3" fontId="24" fillId="0" borderId="12" xfId="1" applyNumberFormat="1" applyFont="1" applyFill="1" applyBorder="1" applyAlignment="1">
      <alignment horizontal="right" indent="1"/>
    </xf>
    <xf numFmtId="3" fontId="24" fillId="0" borderId="23" xfId="1" applyNumberFormat="1" applyFont="1" applyFill="1" applyBorder="1" applyAlignment="1">
      <alignment horizontal="right" indent="1"/>
    </xf>
    <xf numFmtId="0" fontId="49" fillId="12" borderId="29" xfId="0" applyFont="1" applyFill="1" applyBorder="1" applyAlignment="1">
      <alignment horizontal="center" vertical="center"/>
    </xf>
    <xf numFmtId="0" fontId="22" fillId="13" borderId="13" xfId="0" applyFont="1" applyFill="1" applyBorder="1" applyAlignment="1">
      <alignment horizontal="left"/>
    </xf>
    <xf numFmtId="0" fontId="13" fillId="0" borderId="13" xfId="0" applyFont="1" applyBorder="1"/>
    <xf numFmtId="0" fontId="13" fillId="0" borderId="13" xfId="0" applyFont="1" applyBorder="1" applyAlignment="1">
      <alignment horizontal="center"/>
    </xf>
    <xf numFmtId="3" fontId="13" fillId="0" borderId="13" xfId="0" applyNumberFormat="1" applyFont="1" applyBorder="1" applyAlignment="1">
      <alignment horizontal="right" vertical="center" wrapText="1" indent="2"/>
    </xf>
    <xf numFmtId="0" fontId="13" fillId="0" borderId="13" xfId="0" applyFont="1" applyBorder="1" applyAlignment="1">
      <alignment horizontal="center" vertical="center"/>
    </xf>
    <xf numFmtId="0" fontId="43" fillId="0" borderId="13" xfId="0" applyFont="1" applyBorder="1" applyAlignment="1">
      <alignment horizontal="center"/>
    </xf>
    <xf numFmtId="0" fontId="0" fillId="12" borderId="1" xfId="0" applyFill="1" applyBorder="1" applyAlignment="1">
      <alignment horizontal="right"/>
    </xf>
    <xf numFmtId="0" fontId="39" fillId="0" borderId="0" xfId="0" applyFont="1"/>
    <xf numFmtId="0" fontId="39" fillId="12" borderId="4" xfId="0" applyFont="1" applyFill="1" applyBorder="1" applyAlignment="1">
      <alignment horizontal="center" vertical="center"/>
    </xf>
    <xf numFmtId="0" fontId="39" fillId="12" borderId="0" xfId="0" applyFont="1" applyFill="1"/>
    <xf numFmtId="0" fontId="39" fillId="12" borderId="5" xfId="0" applyFont="1" applyFill="1" applyBorder="1"/>
    <xf numFmtId="0" fontId="39" fillId="8" borderId="0" xfId="0" applyFont="1" applyFill="1"/>
    <xf numFmtId="0" fontId="22" fillId="0" borderId="0" xfId="0" applyFont="1" applyAlignment="1">
      <alignment horizontal="right" indent="1"/>
    </xf>
    <xf numFmtId="3" fontId="24" fillId="0" borderId="13" xfId="12" applyNumberFormat="1" applyFont="1" applyBorder="1" applyAlignment="1">
      <alignment horizontal="right" indent="1"/>
    </xf>
    <xf numFmtId="0" fontId="0" fillId="0" borderId="0" xfId="0" applyAlignment="1">
      <alignment horizontal="right" indent="1"/>
    </xf>
    <xf numFmtId="0" fontId="0" fillId="0" borderId="6" xfId="0" applyBorder="1" applyAlignment="1">
      <alignment horizontal="center"/>
    </xf>
    <xf numFmtId="10" fontId="0" fillId="0" borderId="0" xfId="0" applyNumberFormat="1"/>
    <xf numFmtId="0" fontId="22" fillId="0" borderId="0" xfId="0" applyFont="1" applyAlignment="1">
      <alignment horizontal="center"/>
    </xf>
    <xf numFmtId="0" fontId="22" fillId="0" borderId="0" xfId="0" applyFont="1" applyAlignment="1">
      <alignment vertical="center"/>
    </xf>
    <xf numFmtId="0" fontId="22" fillId="12" borderId="1" xfId="0" applyFont="1" applyFill="1" applyBorder="1" applyAlignment="1">
      <alignment horizontal="right" vertical="center"/>
    </xf>
    <xf numFmtId="0" fontId="39" fillId="12" borderId="2" xfId="0" applyFont="1" applyFill="1" applyBorder="1" applyAlignment="1">
      <alignment vertical="center"/>
    </xf>
    <xf numFmtId="0" fontId="22" fillId="12" borderId="2" xfId="0" applyFont="1" applyFill="1" applyBorder="1" applyAlignment="1">
      <alignment vertical="center"/>
    </xf>
    <xf numFmtId="0" fontId="22" fillId="12" borderId="3" xfId="0" applyFont="1" applyFill="1" applyBorder="1" applyAlignment="1">
      <alignment vertical="center"/>
    </xf>
    <xf numFmtId="0" fontId="22" fillId="8" borderId="0" xfId="0" applyFont="1" applyFill="1" applyAlignment="1">
      <alignment vertical="center"/>
    </xf>
    <xf numFmtId="0" fontId="22" fillId="0" borderId="4" xfId="0" applyFont="1" applyBorder="1" applyAlignment="1">
      <alignment horizontal="center"/>
    </xf>
    <xf numFmtId="0" fontId="22" fillId="0" borderId="5" xfId="0" applyFont="1" applyBorder="1"/>
    <xf numFmtId="0" fontId="49" fillId="12" borderId="0" xfId="0" applyFont="1" applyFill="1" applyAlignment="1">
      <alignment vertical="center"/>
    </xf>
    <xf numFmtId="0" fontId="49" fillId="12" borderId="5" xfId="0" applyFont="1" applyFill="1" applyBorder="1" applyAlignment="1">
      <alignment vertical="center"/>
    </xf>
    <xf numFmtId="0" fontId="24" fillId="9" borderId="0" xfId="0" applyFont="1" applyFill="1" applyAlignment="1">
      <alignment vertical="center"/>
    </xf>
    <xf numFmtId="0" fontId="47" fillId="0" borderId="4" xfId="0" applyFont="1" applyBorder="1" applyAlignment="1">
      <alignment horizontal="center"/>
    </xf>
    <xf numFmtId="0" fontId="24" fillId="0" borderId="0" xfId="0" quotePrefix="1" applyFont="1"/>
    <xf numFmtId="0" fontId="51" fillId="0" borderId="0" xfId="0" applyFont="1"/>
    <xf numFmtId="0" fontId="57" fillId="12" borderId="4" xfId="0" applyFont="1" applyFill="1" applyBorder="1" applyAlignment="1">
      <alignment horizontal="center" vertical="center"/>
    </xf>
    <xf numFmtId="0" fontId="57" fillId="12" borderId="0" xfId="0" applyFont="1" applyFill="1" applyAlignment="1">
      <alignment vertical="center"/>
    </xf>
    <xf numFmtId="0" fontId="57" fillId="12" borderId="5" xfId="0" applyFont="1" applyFill="1" applyBorder="1" applyAlignment="1">
      <alignment vertical="center"/>
    </xf>
    <xf numFmtId="0" fontId="22" fillId="9" borderId="0" xfId="0" applyFont="1" applyFill="1" applyAlignment="1">
      <alignment vertical="center"/>
    </xf>
    <xf numFmtId="0" fontId="22" fillId="0" borderId="6" xfId="0" applyFont="1" applyBorder="1" applyAlignment="1">
      <alignment horizontal="center"/>
    </xf>
    <xf numFmtId="0" fontId="22" fillId="0" borderId="7" xfId="0" applyFont="1" applyBorder="1"/>
    <xf numFmtId="0" fontId="22" fillId="0" borderId="8" xfId="0" applyFont="1" applyBorder="1"/>
    <xf numFmtId="172" fontId="22" fillId="0" borderId="13" xfId="12" applyNumberFormat="1" applyFont="1" applyBorder="1" applyAlignment="1">
      <alignment horizontal="right"/>
    </xf>
    <xf numFmtId="3" fontId="49" fillId="12" borderId="32" xfId="0" applyNumberFormat="1" applyFont="1" applyFill="1" applyBorder="1" applyAlignment="1">
      <alignment horizontal="right" indent="1"/>
    </xf>
    <xf numFmtId="0" fontId="3" fillId="0" borderId="0" xfId="0" quotePrefix="1" applyFont="1" applyAlignment="1">
      <alignment horizontal="center" vertical="center" wrapText="1"/>
    </xf>
    <xf numFmtId="165" fontId="2" fillId="0" borderId="0" xfId="12" quotePrefix="1" applyFont="1" applyFill="1" applyBorder="1" applyAlignment="1">
      <alignment horizontal="center" vertical="center" wrapText="1"/>
    </xf>
    <xf numFmtId="0" fontId="0" fillId="0" borderId="1" xfId="0" applyBorder="1"/>
    <xf numFmtId="0" fontId="0" fillId="0" borderId="2" xfId="0" applyBorder="1"/>
    <xf numFmtId="0" fontId="0" fillId="0" borderId="3" xfId="0" applyBorder="1"/>
    <xf numFmtId="0" fontId="64" fillId="0" borderId="0" xfId="0" applyFont="1"/>
    <xf numFmtId="0" fontId="65" fillId="0" borderId="4" xfId="0" applyFont="1" applyBorder="1"/>
    <xf numFmtId="0" fontId="64" fillId="0" borderId="5" xfId="0" applyFont="1" applyBorder="1"/>
    <xf numFmtId="0" fontId="68" fillId="0" borderId="0" xfId="0" applyFont="1"/>
    <xf numFmtId="0" fontId="68" fillId="0" borderId="4" xfId="0" applyFont="1" applyBorder="1"/>
    <xf numFmtId="0" fontId="68" fillId="0" borderId="5" xfId="0" applyFont="1" applyBorder="1"/>
    <xf numFmtId="0" fontId="64" fillId="0" borderId="4" xfId="0" applyFont="1" applyBorder="1"/>
    <xf numFmtId="0" fontId="0" fillId="0" borderId="6" xfId="0" applyBorder="1"/>
    <xf numFmtId="3" fontId="24" fillId="0" borderId="13" xfId="1" applyNumberFormat="1" applyFont="1" applyFill="1" applyBorder="1" applyAlignment="1">
      <alignment horizontal="right" indent="1"/>
    </xf>
    <xf numFmtId="0" fontId="2" fillId="0" borderId="0" xfId="10" applyFont="1" applyAlignment="1">
      <alignment horizontal="center" vertical="center" wrapText="1"/>
    </xf>
    <xf numFmtId="0" fontId="4" fillId="0" borderId="0" xfId="10" applyAlignment="1">
      <alignment horizontal="center" vertical="center" wrapText="1"/>
    </xf>
    <xf numFmtId="0" fontId="9" fillId="0" borderId="0" xfId="10" applyFont="1" applyAlignment="1">
      <alignment horizontal="left" vertical="center"/>
    </xf>
    <xf numFmtId="0" fontId="3" fillId="0" borderId="0" xfId="10" applyFont="1" applyAlignment="1">
      <alignment horizontal="center" vertical="center" wrapText="1"/>
    </xf>
    <xf numFmtId="0" fontId="4" fillId="0" borderId="14" xfId="10" applyBorder="1" applyAlignment="1">
      <alignment horizontal="center" vertical="center" wrapText="1"/>
    </xf>
    <xf numFmtId="0" fontId="15" fillId="0" borderId="0" xfId="10" applyFont="1" applyAlignment="1">
      <alignment vertical="center" wrapText="1"/>
    </xf>
    <xf numFmtId="0" fontId="15" fillId="3" borderId="0" xfId="10" applyFont="1" applyFill="1" applyAlignment="1">
      <alignment horizontal="center" vertical="center" wrapText="1"/>
    </xf>
    <xf numFmtId="0" fontId="2" fillId="0" borderId="15" xfId="10" applyFont="1" applyBorder="1" applyAlignment="1">
      <alignment horizontal="center" vertical="center" wrapText="1"/>
    </xf>
    <xf numFmtId="0" fontId="15" fillId="2" borderId="0" xfId="10" applyFont="1" applyFill="1" applyAlignment="1">
      <alignment horizontal="center" vertical="center" wrapText="1"/>
    </xf>
    <xf numFmtId="0" fontId="5" fillId="2" borderId="0" xfId="10" applyFont="1" applyFill="1" applyAlignment="1">
      <alignment horizontal="center" vertical="center" wrapText="1"/>
    </xf>
    <xf numFmtId="0" fontId="19" fillId="0" borderId="0" xfId="10" quotePrefix="1" applyFont="1" applyAlignment="1">
      <alignment horizontal="left" vertical="center" wrapText="1"/>
    </xf>
    <xf numFmtId="0" fontId="15" fillId="0" borderId="0" xfId="10" applyFont="1" applyAlignment="1">
      <alignment horizontal="center" vertical="center" wrapText="1"/>
    </xf>
    <xf numFmtId="0" fontId="15" fillId="2" borderId="16" xfId="10" applyFont="1" applyFill="1" applyBorder="1" applyAlignment="1">
      <alignment horizontal="center" vertical="center" wrapText="1"/>
    </xf>
    <xf numFmtId="0" fontId="18" fillId="0" borderId="0" xfId="10" applyFont="1" applyAlignment="1">
      <alignment horizontal="center" vertical="center" wrapText="1"/>
    </xf>
    <xf numFmtId="0" fontId="14" fillId="0" borderId="17" xfId="15" quotePrefix="1" applyFill="1" applyBorder="1" applyAlignment="1">
      <alignment horizontal="center" vertical="center" wrapText="1"/>
    </xf>
    <xf numFmtId="0" fontId="14" fillId="0" borderId="18" xfId="15" quotePrefix="1" applyFill="1" applyBorder="1" applyAlignment="1">
      <alignment horizontal="center" vertical="center" wrapText="1"/>
    </xf>
    <xf numFmtId="0" fontId="14" fillId="0" borderId="0" xfId="15" quotePrefix="1" applyFill="1" applyBorder="1" applyAlignment="1">
      <alignment horizontal="center" vertical="center" wrapText="1"/>
    </xf>
    <xf numFmtId="0" fontId="19" fillId="0" borderId="0" xfId="10" applyFont="1" applyAlignment="1">
      <alignment horizontal="left" vertical="center" wrapText="1"/>
    </xf>
    <xf numFmtId="0" fontId="18" fillId="2" borderId="0" xfId="10" applyFont="1" applyFill="1" applyAlignment="1">
      <alignment horizontal="center" vertical="center" wrapText="1"/>
    </xf>
    <xf numFmtId="0" fontId="19" fillId="6" borderId="0" xfId="10" applyFont="1" applyFill="1" applyAlignment="1">
      <alignment horizontal="center" vertical="center" wrapText="1"/>
    </xf>
    <xf numFmtId="0" fontId="17" fillId="6" borderId="0" xfId="10" quotePrefix="1" applyFont="1" applyFill="1" applyAlignment="1">
      <alignment horizontal="center" vertical="center" wrapText="1"/>
    </xf>
    <xf numFmtId="0" fontId="18" fillId="6" borderId="0" xfId="10" applyFont="1" applyFill="1" applyAlignment="1">
      <alignment horizontal="center" vertical="center" wrapText="1"/>
    </xf>
    <xf numFmtId="0" fontId="3" fillId="6" borderId="0" xfId="10" applyFont="1" applyFill="1" applyAlignment="1">
      <alignment horizontal="center" vertical="center" wrapText="1"/>
    </xf>
    <xf numFmtId="0" fontId="2" fillId="0" borderId="0" xfId="10" quotePrefix="1" applyFont="1" applyAlignment="1">
      <alignment horizontal="center" vertical="center" wrapText="1"/>
    </xf>
    <xf numFmtId="0" fontId="20" fillId="0" borderId="0" xfId="10" applyFont="1" applyAlignment="1">
      <alignment horizontal="center" vertical="center" wrapText="1"/>
    </xf>
    <xf numFmtId="14" fontId="70" fillId="0" borderId="0" xfId="10" applyNumberFormat="1" applyFont="1" applyAlignment="1">
      <alignment horizontal="center" vertical="center" wrapText="1"/>
    </xf>
    <xf numFmtId="0" fontId="22" fillId="0" borderId="0" xfId="10" applyFont="1" applyAlignment="1">
      <alignment horizontal="center" vertical="center" wrapText="1"/>
    </xf>
    <xf numFmtId="167" fontId="2" fillId="0" borderId="0" xfId="9" applyNumberFormat="1" applyFont="1" applyAlignment="1">
      <alignment horizontal="center" vertical="center" wrapText="1"/>
    </xf>
    <xf numFmtId="167" fontId="2" fillId="0" borderId="0" xfId="19" applyNumberFormat="1" applyFont="1" applyFill="1" applyBorder="1" applyAlignment="1">
      <alignment horizontal="center" vertical="center" wrapText="1"/>
    </xf>
    <xf numFmtId="167" fontId="0" fillId="0" borderId="21" xfId="11" applyNumberFormat="1" applyFont="1" applyBorder="1" applyAlignment="1">
      <alignment horizontal="right" indent="1"/>
    </xf>
    <xf numFmtId="1" fontId="2" fillId="0" borderId="0" xfId="9" applyNumberFormat="1" applyFont="1" applyAlignment="1">
      <alignment horizontal="center" vertical="center" wrapText="1"/>
    </xf>
    <xf numFmtId="0" fontId="71" fillId="0" borderId="0" xfId="10" applyFont="1" applyAlignment="1">
      <alignment horizontal="center" vertical="center" wrapText="1"/>
    </xf>
    <xf numFmtId="172" fontId="0" fillId="0" borderId="19" xfId="0" applyNumberFormat="1" applyBorder="1" applyAlignment="1">
      <alignment horizontal="right" indent="1"/>
    </xf>
    <xf numFmtId="172" fontId="0" fillId="0" borderId="13" xfId="0" applyNumberFormat="1" applyBorder="1" applyAlignment="1">
      <alignment horizontal="right" indent="1"/>
    </xf>
    <xf numFmtId="167" fontId="0" fillId="0" borderId="29" xfId="1" applyNumberFormat="1" applyFont="1" applyBorder="1" applyAlignment="1">
      <alignment horizontal="right" indent="1"/>
    </xf>
    <xf numFmtId="167" fontId="0" fillId="0" borderId="13" xfId="1" applyNumberFormat="1" applyFont="1" applyBorder="1"/>
    <xf numFmtId="167" fontId="2" fillId="0" borderId="0" xfId="10" applyNumberFormat="1" applyFont="1" applyAlignment="1">
      <alignment horizontal="center" vertical="center" wrapText="1"/>
    </xf>
    <xf numFmtId="1" fontId="2" fillId="0" borderId="0" xfId="10" applyNumberFormat="1" applyFont="1" applyAlignment="1">
      <alignment horizontal="center" vertical="center" wrapText="1"/>
    </xf>
    <xf numFmtId="0" fontId="24" fillId="11" borderId="27" xfId="0" applyFont="1" applyFill="1" applyBorder="1"/>
    <xf numFmtId="0" fontId="24" fillId="11" borderId="19" xfId="0" applyFont="1" applyFill="1" applyBorder="1"/>
    <xf numFmtId="0" fontId="48" fillId="4" borderId="0" xfId="0" applyFont="1" applyFill="1"/>
    <xf numFmtId="167" fontId="2" fillId="0" borderId="0" xfId="11" applyNumberFormat="1" applyFont="1" applyFill="1" applyBorder="1" applyAlignment="1">
      <alignment horizontal="center" vertical="center" wrapText="1"/>
    </xf>
    <xf numFmtId="2" fontId="22" fillId="0" borderId="0" xfId="0" applyNumberFormat="1" applyFont="1" applyAlignment="1">
      <alignment horizontal="center" vertical="center" wrapText="1"/>
    </xf>
    <xf numFmtId="0" fontId="24" fillId="13" borderId="10" xfId="0" applyFont="1" applyFill="1" applyBorder="1" applyAlignment="1">
      <alignment horizontal="left" vertical="center" indent="2"/>
    </xf>
    <xf numFmtId="0" fontId="24" fillId="13" borderId="11" xfId="0" applyFont="1" applyFill="1" applyBorder="1" applyAlignment="1">
      <alignment horizontal="left" vertical="center" indent="2"/>
    </xf>
    <xf numFmtId="167" fontId="49" fillId="12" borderId="32" xfId="1" applyNumberFormat="1" applyFont="1" applyFill="1" applyBorder="1" applyAlignment="1">
      <alignment horizontal="right" indent="1"/>
    </xf>
    <xf numFmtId="169" fontId="22" fillId="0" borderId="13" xfId="0" applyNumberFormat="1" applyFont="1" applyBorder="1" applyAlignment="1">
      <alignment horizontal="right" indent="1"/>
    </xf>
    <xf numFmtId="3" fontId="22" fillId="0" borderId="0" xfId="0" applyNumberFormat="1" applyFont="1" applyAlignment="1">
      <alignment horizontal="right" indent="1"/>
    </xf>
    <xf numFmtId="167" fontId="17" fillId="6" borderId="0" xfId="0" quotePrefix="1" applyNumberFormat="1" applyFont="1" applyFill="1" applyAlignment="1">
      <alignment horizontal="center" vertical="center" wrapText="1"/>
    </xf>
    <xf numFmtId="3" fontId="49" fillId="12" borderId="13" xfId="0" applyNumberFormat="1" applyFont="1" applyFill="1" applyBorder="1" applyAlignment="1">
      <alignment horizontal="center" vertical="center"/>
    </xf>
    <xf numFmtId="0" fontId="9" fillId="0" borderId="0" xfId="20" applyFont="1" applyAlignment="1">
      <alignment horizontal="left" vertical="center"/>
    </xf>
    <xf numFmtId="0" fontId="4" fillId="0" borderId="0" xfId="20" applyAlignment="1">
      <alignment horizontal="center" vertical="center" wrapText="1"/>
    </xf>
    <xf numFmtId="0" fontId="3" fillId="0" borderId="0" xfId="20" applyFont="1" applyAlignment="1">
      <alignment horizontal="center" vertical="center" wrapText="1"/>
    </xf>
    <xf numFmtId="0" fontId="4" fillId="0" borderId="0" xfId="20"/>
    <xf numFmtId="0" fontId="4" fillId="0" borderId="14" xfId="20" applyBorder="1" applyAlignment="1">
      <alignment horizontal="center" vertical="center" wrapText="1"/>
    </xf>
    <xf numFmtId="0" fontId="15" fillId="0" borderId="0" xfId="20" applyFont="1" applyAlignment="1">
      <alignment vertical="center" wrapText="1"/>
    </xf>
    <xf numFmtId="0" fontId="15" fillId="3" borderId="0" xfId="20" applyFont="1" applyFill="1" applyAlignment="1">
      <alignment horizontal="center" vertical="center" wrapText="1"/>
    </xf>
    <xf numFmtId="0" fontId="2" fillId="0" borderId="15" xfId="20" applyFont="1" applyBorder="1" applyAlignment="1">
      <alignment horizontal="center" vertical="center" wrapText="1"/>
    </xf>
    <xf numFmtId="0" fontId="14" fillId="0" borderId="46" xfId="15" applyBorder="1" applyAlignment="1">
      <alignment vertical="center" wrapText="1"/>
    </xf>
    <xf numFmtId="0" fontId="4" fillId="0" borderId="47" xfId="20" applyBorder="1"/>
    <xf numFmtId="0" fontId="2" fillId="0" borderId="0" xfId="20" applyFont="1" applyAlignment="1">
      <alignment horizontal="center" vertical="center" wrapText="1"/>
    </xf>
    <xf numFmtId="0" fontId="14" fillId="0" borderId="0" xfId="15" applyAlignment="1">
      <alignment vertical="center" wrapText="1"/>
    </xf>
    <xf numFmtId="0" fontId="15" fillId="0" borderId="0" xfId="20" applyFont="1" applyAlignment="1">
      <alignment horizontal="center" vertical="center" wrapText="1"/>
    </xf>
    <xf numFmtId="0" fontId="2" fillId="0" borderId="47" xfId="20" applyFont="1" applyBorder="1" applyAlignment="1">
      <alignment horizontal="center" vertical="center" wrapText="1"/>
    </xf>
    <xf numFmtId="0" fontId="2" fillId="0" borderId="49" xfId="20" applyFont="1" applyBorder="1" applyAlignment="1">
      <alignment horizontal="center" vertical="center" wrapText="1"/>
    </xf>
    <xf numFmtId="0" fontId="2" fillId="0" borderId="48" xfId="20" applyFont="1" applyBorder="1" applyAlignment="1">
      <alignment horizontal="center" vertical="center" wrapText="1"/>
    </xf>
    <xf numFmtId="0" fontId="14" fillId="0" borderId="0" xfId="15" quotePrefix="1" applyAlignment="1">
      <alignment horizontal="center" vertical="center" wrapText="1"/>
    </xf>
    <xf numFmtId="0" fontId="2" fillId="0" borderId="55" xfId="20" applyFont="1" applyBorder="1" applyAlignment="1">
      <alignment horizontal="center" vertical="center" wrapText="1"/>
    </xf>
    <xf numFmtId="0" fontId="4" fillId="0" borderId="55" xfId="20" applyBorder="1"/>
    <xf numFmtId="0" fontId="15" fillId="2" borderId="0" xfId="20" applyFont="1" applyFill="1" applyAlignment="1">
      <alignment horizontal="center" vertical="center" wrapText="1"/>
    </xf>
    <xf numFmtId="0" fontId="19" fillId="6" borderId="0" xfId="20" applyFont="1" applyFill="1" applyAlignment="1">
      <alignment horizontal="center" vertical="center" wrapText="1"/>
    </xf>
    <xf numFmtId="0" fontId="2" fillId="0" borderId="0" xfId="20" quotePrefix="1" applyFont="1" applyAlignment="1">
      <alignment horizontal="center" vertical="center" wrapText="1"/>
    </xf>
    <xf numFmtId="167" fontId="2" fillId="0" borderId="0" xfId="20" quotePrefix="1" applyNumberFormat="1" applyFont="1" applyAlignment="1">
      <alignment horizontal="center" vertical="center" wrapText="1"/>
    </xf>
    <xf numFmtId="0" fontId="20" fillId="0" borderId="0" xfId="20" applyFont="1" applyAlignment="1">
      <alignment horizontal="center" vertical="center" wrapText="1"/>
    </xf>
    <xf numFmtId="0" fontId="19" fillId="0" borderId="0" xfId="20" applyFont="1" applyAlignment="1">
      <alignment horizontal="center" vertical="center" wrapText="1"/>
    </xf>
    <xf numFmtId="0" fontId="19" fillId="0" borderId="0" xfId="20" applyFont="1" applyAlignment="1">
      <alignment vertical="center" wrapText="1"/>
    </xf>
    <xf numFmtId="167" fontId="2" fillId="0" borderId="0" xfId="20" applyNumberFormat="1" applyFont="1" applyAlignment="1">
      <alignment horizontal="center" vertical="center" wrapText="1"/>
    </xf>
    <xf numFmtId="167" fontId="4" fillId="0" borderId="0" xfId="20" applyNumberFormat="1" applyAlignment="1">
      <alignment horizontal="center" vertical="center"/>
    </xf>
    <xf numFmtId="0" fontId="20" fillId="0" borderId="0" xfId="20" applyFont="1" applyAlignment="1">
      <alignment horizontal="right" vertical="center" wrapText="1"/>
    </xf>
    <xf numFmtId="169" fontId="2" fillId="0" borderId="0" xfId="20" applyNumberFormat="1" applyFont="1" applyAlignment="1">
      <alignment horizontal="center" vertical="center" wrapText="1"/>
    </xf>
    <xf numFmtId="0" fontId="18" fillId="0" borderId="0" xfId="20" applyFont="1" applyAlignment="1">
      <alignment horizontal="center" vertical="center" wrapText="1"/>
    </xf>
    <xf numFmtId="167" fontId="2" fillId="0" borderId="0" xfId="21" applyNumberFormat="1" applyFont="1" applyAlignment="1">
      <alignment horizontal="center" vertical="center" wrapText="1"/>
    </xf>
    <xf numFmtId="0" fontId="28" fillId="0" borderId="0" xfId="20" applyFont="1" applyAlignment="1">
      <alignment horizontal="center" vertical="center" wrapText="1"/>
    </xf>
    <xf numFmtId="167" fontId="28" fillId="0" borderId="0" xfId="21" applyNumberFormat="1" applyFont="1" applyAlignment="1">
      <alignment horizontal="center" vertical="center" wrapText="1"/>
    </xf>
    <xf numFmtId="167" fontId="0" fillId="0" borderId="0" xfId="21" applyNumberFormat="1" applyFont="1" applyAlignment="1">
      <alignment horizontal="center" vertical="center" wrapText="1"/>
    </xf>
    <xf numFmtId="0" fontId="4" fillId="0" borderId="0" xfId="20" quotePrefix="1" applyAlignment="1">
      <alignment horizontal="center" vertical="center" wrapText="1"/>
    </xf>
    <xf numFmtId="9" fontId="20" fillId="0" borderId="0" xfId="21" applyFont="1" applyAlignment="1">
      <alignment horizontal="center" vertical="center" wrapText="1"/>
    </xf>
    <xf numFmtId="0" fontId="19" fillId="5" borderId="0" xfId="20" applyFont="1" applyFill="1" applyAlignment="1">
      <alignment horizontal="center" vertical="center" wrapText="1"/>
    </xf>
    <xf numFmtId="0" fontId="16" fillId="5" borderId="0" xfId="20" applyFont="1" applyFill="1" applyAlignment="1">
      <alignment horizontal="center" vertical="center" wrapText="1"/>
    </xf>
    <xf numFmtId="0" fontId="17" fillId="5" borderId="0" xfId="20" applyFont="1" applyFill="1" applyAlignment="1">
      <alignment horizontal="center" vertical="center" wrapText="1"/>
    </xf>
    <xf numFmtId="0" fontId="17" fillId="0" borderId="0" xfId="20" quotePrefix="1" applyFont="1" applyAlignment="1">
      <alignment horizontal="center" vertical="center" wrapText="1"/>
    </xf>
    <xf numFmtId="3" fontId="2" fillId="0" borderId="0" xfId="20" applyNumberFormat="1" applyFont="1" applyAlignment="1">
      <alignment horizontal="center" vertical="center" wrapText="1"/>
    </xf>
    <xf numFmtId="9" fontId="2" fillId="0" borderId="0" xfId="21" applyFont="1" applyAlignment="1">
      <alignment horizontal="center" vertical="center" wrapText="1"/>
    </xf>
    <xf numFmtId="0" fontId="2" fillId="0" borderId="0" xfId="20" quotePrefix="1" applyFont="1" applyAlignment="1">
      <alignment horizontal="right" vertical="center" wrapText="1"/>
    </xf>
    <xf numFmtId="169" fontId="2" fillId="0" borderId="0" xfId="20" quotePrefix="1" applyNumberFormat="1" applyFont="1" applyAlignment="1">
      <alignment horizontal="center" vertical="center" wrapText="1"/>
    </xf>
    <xf numFmtId="3" fontId="2" fillId="0" borderId="0" xfId="20" quotePrefix="1" applyNumberFormat="1" applyFont="1" applyAlignment="1">
      <alignment horizontal="center" vertical="center" wrapText="1"/>
    </xf>
    <xf numFmtId="167" fontId="2" fillId="0" borderId="0" xfId="21" quotePrefix="1" applyNumberFormat="1" applyFont="1" applyAlignment="1">
      <alignment horizontal="center" vertical="center" wrapText="1"/>
    </xf>
    <xf numFmtId="10" fontId="2" fillId="0" borderId="0" xfId="20" quotePrefix="1" applyNumberFormat="1" applyFont="1" applyAlignment="1">
      <alignment horizontal="center" vertical="center" wrapText="1"/>
    </xf>
    <xf numFmtId="167" fontId="22" fillId="0" borderId="0" xfId="21" applyNumberFormat="1" applyFont="1" applyAlignment="1">
      <alignment horizontal="center" vertical="center" wrapText="1"/>
    </xf>
    <xf numFmtId="0" fontId="4" fillId="0" borderId="0" xfId="20" quotePrefix="1" applyAlignment="1">
      <alignment horizontal="center"/>
    </xf>
    <xf numFmtId="0" fontId="22" fillId="0" borderId="0" xfId="20" applyFont="1" applyAlignment="1">
      <alignment horizontal="center" vertical="center" wrapText="1"/>
    </xf>
    <xf numFmtId="1" fontId="24" fillId="0" borderId="21" xfId="13" applyNumberFormat="1" applyFont="1" applyFill="1" applyBorder="1" applyAlignment="1">
      <alignment horizontal="right" indent="1"/>
    </xf>
    <xf numFmtId="1" fontId="24" fillId="0" borderId="13" xfId="13" applyNumberFormat="1" applyFont="1" applyFill="1" applyBorder="1" applyAlignment="1">
      <alignment horizontal="right" indent="1"/>
    </xf>
    <xf numFmtId="1" fontId="24" fillId="0" borderId="29" xfId="13" applyNumberFormat="1" applyFont="1" applyFill="1" applyBorder="1" applyAlignment="1">
      <alignment horizontal="right" indent="1"/>
    </xf>
    <xf numFmtId="1" fontId="2" fillId="0" borderId="0" xfId="20" applyNumberFormat="1" applyFont="1" applyAlignment="1">
      <alignment horizontal="center" vertical="center" wrapText="1"/>
    </xf>
    <xf numFmtId="0" fontId="0" fillId="0" borderId="0" xfId="0" quotePrefix="1" applyAlignment="1">
      <alignment horizontal="center"/>
    </xf>
    <xf numFmtId="0" fontId="17" fillId="6" borderId="0" xfId="0" applyFont="1" applyFill="1" applyAlignment="1">
      <alignment horizontal="center" vertical="center" wrapText="1"/>
    </xf>
    <xf numFmtId="169" fontId="2" fillId="0" borderId="0" xfId="0" applyNumberFormat="1" applyFont="1" applyAlignment="1">
      <alignment horizontal="center" vertical="center" wrapText="1"/>
    </xf>
    <xf numFmtId="167" fontId="2" fillId="0" borderId="0" xfId="11" applyNumberFormat="1" applyFont="1" applyFill="1" applyBorder="1" applyAlignment="1" applyProtection="1">
      <alignment horizontal="center" vertical="center" wrapText="1"/>
    </xf>
    <xf numFmtId="0" fontId="28" fillId="0" borderId="0" xfId="9" applyFont="1" applyAlignment="1">
      <alignment horizontal="center" vertical="center" wrapText="1"/>
    </xf>
    <xf numFmtId="0" fontId="14" fillId="0" borderId="55" xfId="15" quotePrefix="1" applyFill="1" applyBorder="1" applyAlignment="1">
      <alignment horizontal="center" vertical="center" wrapText="1"/>
    </xf>
    <xf numFmtId="0" fontId="6" fillId="0" borderId="0" xfId="15" applyFont="1" applyAlignment="1"/>
    <xf numFmtId="167" fontId="2" fillId="0" borderId="0" xfId="11" applyNumberFormat="1" applyFont="1" applyFill="1" applyAlignment="1">
      <alignment horizontal="center" vertical="center" wrapText="1"/>
    </xf>
    <xf numFmtId="0" fontId="72" fillId="0" borderId="0" xfId="0" applyFont="1" applyAlignment="1">
      <alignment horizontal="center" vertical="center"/>
    </xf>
    <xf numFmtId="9" fontId="2" fillId="0" borderId="0" xfId="1" applyFont="1" applyFill="1" applyBorder="1" applyAlignment="1" applyProtection="1">
      <alignment horizontal="center" vertical="center" wrapText="1"/>
    </xf>
    <xf numFmtId="169" fontId="2" fillId="0" borderId="0" xfId="0" quotePrefix="1" applyNumberFormat="1" applyFont="1" applyAlignment="1">
      <alignment horizontal="center" vertical="center" wrapText="1"/>
    </xf>
    <xf numFmtId="167" fontId="2" fillId="0" borderId="0" xfId="1"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protection locked="0"/>
    </xf>
    <xf numFmtId="169" fontId="24" fillId="0" borderId="13" xfId="12" applyNumberFormat="1" applyFont="1" applyBorder="1" applyAlignment="1">
      <alignment horizontal="right" indent="1"/>
    </xf>
    <xf numFmtId="0" fontId="24" fillId="4" borderId="12" xfId="0" applyFont="1" applyFill="1"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xf numFmtId="0" fontId="14" fillId="0" borderId="0" xfId="2"/>
    <xf numFmtId="0" fontId="24" fillId="4" borderId="11" xfId="0" applyFont="1" applyFill="1" applyBorder="1" applyAlignment="1">
      <alignment horizontal="left" vertical="center"/>
    </xf>
    <xf numFmtId="10" fontId="24" fillId="4" borderId="19" xfId="1" applyNumberFormat="1" applyFont="1" applyFill="1" applyBorder="1" applyAlignment="1">
      <alignment horizontal="center"/>
    </xf>
    <xf numFmtId="169" fontId="24" fillId="4" borderId="13" xfId="0" applyNumberFormat="1" applyFont="1" applyFill="1" applyBorder="1" applyAlignment="1">
      <alignment horizontal="right" indent="1"/>
    </xf>
    <xf numFmtId="0" fontId="21" fillId="0" borderId="0" xfId="2" applyFont="1" applyFill="1" applyBorder="1" applyAlignment="1">
      <alignment horizontal="center" vertical="center" wrapText="1"/>
    </xf>
    <xf numFmtId="0" fontId="0" fillId="0" borderId="0" xfId="0" applyAlignment="1" applyProtection="1">
      <alignment horizontal="center" vertical="center" wrapText="1"/>
      <protection locked="0"/>
    </xf>
    <xf numFmtId="0" fontId="74" fillId="0" borderId="0" xfId="0" applyFont="1" applyAlignment="1">
      <alignment horizontal="center" vertical="center" wrapText="1"/>
    </xf>
    <xf numFmtId="0" fontId="9" fillId="0" borderId="0" xfId="22" applyFont="1" applyAlignment="1">
      <alignment horizontal="left" vertical="center"/>
    </xf>
    <xf numFmtId="0" fontId="4" fillId="0" borderId="0" xfId="22" applyAlignment="1">
      <alignment horizontal="center" vertical="center" wrapText="1"/>
    </xf>
    <xf numFmtId="0" fontId="72" fillId="0" borderId="0" xfId="22" applyFont="1" applyAlignment="1">
      <alignment horizontal="center" vertical="center"/>
    </xf>
    <xf numFmtId="0" fontId="3" fillId="0" borderId="0" xfId="22" applyFont="1" applyAlignment="1">
      <alignment horizontal="center" vertical="center" wrapText="1"/>
    </xf>
    <xf numFmtId="0" fontId="4" fillId="0" borderId="0" xfId="22"/>
    <xf numFmtId="0" fontId="4" fillId="0" borderId="14" xfId="22" applyBorder="1" applyAlignment="1">
      <alignment horizontal="center" vertical="center" wrapText="1"/>
    </xf>
    <xf numFmtId="0" fontId="15" fillId="0" borderId="0" xfId="22" applyFont="1" applyAlignment="1">
      <alignment vertical="center" wrapText="1"/>
    </xf>
    <xf numFmtId="0" fontId="15" fillId="3" borderId="0" xfId="22" applyFont="1" applyFill="1" applyAlignment="1">
      <alignment horizontal="center" vertical="center" wrapText="1"/>
    </xf>
    <xf numFmtId="0" fontId="2" fillId="0" borderId="15" xfId="22" applyFont="1" applyBorder="1" applyAlignment="1" applyProtection="1">
      <alignment horizontal="center" vertical="center" wrapText="1"/>
      <protection locked="0"/>
    </xf>
    <xf numFmtId="0" fontId="2" fillId="0" borderId="0" xfId="22" applyFont="1" applyAlignment="1">
      <alignment horizontal="center" vertical="center" wrapText="1"/>
    </xf>
    <xf numFmtId="0" fontId="15" fillId="0" borderId="0" xfId="22" applyFont="1" applyAlignment="1">
      <alignment horizontal="center" vertical="center" wrapText="1"/>
    </xf>
    <xf numFmtId="0" fontId="18" fillId="0" borderId="0" xfId="22" applyFont="1" applyAlignment="1">
      <alignment horizontal="center" vertical="center" wrapText="1"/>
    </xf>
    <xf numFmtId="0" fontId="2" fillId="0" borderId="48" xfId="22" applyFont="1" applyBorder="1" applyAlignment="1">
      <alignment horizontal="center" vertical="center" wrapText="1"/>
    </xf>
    <xf numFmtId="0" fontId="2" fillId="0" borderId="47" xfId="22" applyFont="1" applyBorder="1" applyAlignment="1">
      <alignment horizontal="center" vertical="center" wrapText="1"/>
    </xf>
    <xf numFmtId="0" fontId="2" fillId="0" borderId="55" xfId="22" applyFont="1" applyBorder="1" applyAlignment="1">
      <alignment horizontal="center" vertical="center" wrapText="1"/>
    </xf>
    <xf numFmtId="0" fontId="15" fillId="2" borderId="0" xfId="22" applyFont="1" applyFill="1" applyAlignment="1">
      <alignment horizontal="center" vertical="center" wrapText="1"/>
    </xf>
    <xf numFmtId="0" fontId="19" fillId="6" borderId="0" xfId="22" applyFont="1" applyFill="1" applyAlignment="1">
      <alignment horizontal="center" vertical="center" wrapText="1"/>
    </xf>
    <xf numFmtId="0" fontId="4" fillId="0" borderId="0" xfId="22" applyAlignment="1">
      <alignment horizontal="center"/>
    </xf>
    <xf numFmtId="169" fontId="2" fillId="0" borderId="0" xfId="22" quotePrefix="1" applyNumberFormat="1" applyFont="1" applyAlignment="1" applyProtection="1">
      <alignment horizontal="center" vertical="center" wrapText="1"/>
      <protection locked="0"/>
    </xf>
    <xf numFmtId="3" fontId="2" fillId="0" borderId="0" xfId="22" quotePrefix="1" applyNumberFormat="1" applyFont="1" applyAlignment="1" applyProtection="1">
      <alignment horizontal="center" vertical="center" wrapText="1"/>
      <protection locked="0"/>
    </xf>
    <xf numFmtId="167" fontId="2" fillId="0" borderId="0" xfId="22" quotePrefix="1" applyNumberFormat="1" applyFont="1" applyAlignment="1">
      <alignment horizontal="center" vertical="center" wrapText="1"/>
    </xf>
    <xf numFmtId="0" fontId="2" fillId="0" borderId="0" xfId="22" quotePrefix="1" applyFont="1" applyAlignment="1">
      <alignment horizontal="center" vertical="center" wrapText="1"/>
    </xf>
    <xf numFmtId="169" fontId="2" fillId="0" borderId="0" xfId="22" quotePrefix="1" applyNumberFormat="1" applyFont="1" applyAlignment="1">
      <alignment horizontal="center" vertical="center" wrapText="1"/>
    </xf>
    <xf numFmtId="3" fontId="2" fillId="0" borderId="0" xfId="22" quotePrefix="1" applyNumberFormat="1" applyFont="1" applyAlignment="1">
      <alignment horizontal="center" vertical="center" wrapText="1"/>
    </xf>
    <xf numFmtId="0" fontId="20" fillId="0" borderId="0" xfId="22" applyFont="1" applyAlignment="1" applyProtection="1">
      <alignment horizontal="right" vertical="center" wrapText="1"/>
      <protection locked="0"/>
    </xf>
    <xf numFmtId="0" fontId="2" fillId="0" borderId="0" xfId="22" quotePrefix="1" applyFont="1" applyAlignment="1" applyProtection="1">
      <alignment horizontal="center" vertical="center" wrapText="1"/>
      <protection locked="0"/>
    </xf>
    <xf numFmtId="169" fontId="2" fillId="0" borderId="0" xfId="22" applyNumberFormat="1" applyFont="1" applyAlignment="1" applyProtection="1">
      <alignment horizontal="center" vertical="center" wrapText="1"/>
      <protection locked="0"/>
    </xf>
    <xf numFmtId="169" fontId="2" fillId="0" borderId="0" xfId="22" applyNumberFormat="1" applyFont="1" applyAlignment="1">
      <alignment horizontal="center" vertical="center" wrapText="1"/>
    </xf>
    <xf numFmtId="0" fontId="2" fillId="0" borderId="0" xfId="22" applyFont="1" applyAlignment="1">
      <alignment horizontal="right" vertical="center" wrapText="1"/>
    </xf>
    <xf numFmtId="167" fontId="2" fillId="0" borderId="0" xfId="23" applyNumberFormat="1" applyFont="1" applyFill="1" applyBorder="1" applyAlignment="1" applyProtection="1">
      <alignment horizontal="center" vertical="center" wrapText="1"/>
    </xf>
    <xf numFmtId="0" fontId="20" fillId="0" borderId="0" xfId="22" applyFont="1" applyAlignment="1">
      <alignment horizontal="right" vertical="center" wrapText="1"/>
    </xf>
    <xf numFmtId="169" fontId="22" fillId="0" borderId="0" xfId="22" applyNumberFormat="1" applyFont="1" applyAlignment="1" applyProtection="1">
      <alignment horizontal="center" vertical="center" wrapText="1"/>
      <protection locked="0"/>
    </xf>
    <xf numFmtId="0" fontId="22" fillId="0" borderId="0" xfId="22" applyFont="1" applyAlignment="1">
      <alignment horizontal="center" vertical="center" wrapText="1"/>
    </xf>
    <xf numFmtId="1" fontId="2" fillId="0" borderId="0" xfId="22" applyNumberFormat="1" applyFont="1" applyAlignment="1" applyProtection="1">
      <alignment horizontal="center" vertical="center" wrapText="1"/>
      <protection locked="0"/>
    </xf>
    <xf numFmtId="3" fontId="2" fillId="0" borderId="0" xfId="22" applyNumberFormat="1" applyFont="1" applyAlignment="1" applyProtection="1">
      <alignment horizontal="center" vertical="center" wrapText="1"/>
      <protection locked="0"/>
    </xf>
    <xf numFmtId="0" fontId="20" fillId="0" borderId="0" xfId="22" applyFont="1" applyAlignment="1" applyProtection="1">
      <alignment horizontal="center" vertical="center" wrapText="1"/>
      <protection locked="0"/>
    </xf>
    <xf numFmtId="0" fontId="2" fillId="0" borderId="0" xfId="22" applyFont="1" applyAlignment="1" applyProtection="1">
      <alignment horizontal="center" vertical="center" wrapText="1"/>
      <protection locked="0"/>
    </xf>
    <xf numFmtId="0" fontId="20" fillId="0" borderId="0" xfId="22" applyFont="1" applyAlignment="1">
      <alignment horizontal="center" vertical="center" wrapText="1"/>
    </xf>
    <xf numFmtId="167" fontId="2" fillId="0" borderId="0" xfId="23" applyNumberFormat="1" applyFont="1" applyFill="1" applyBorder="1" applyAlignment="1" applyProtection="1">
      <alignment horizontal="center" vertical="center" wrapText="1"/>
      <protection locked="0"/>
    </xf>
    <xf numFmtId="167" fontId="2" fillId="0" borderId="0" xfId="22" applyNumberFormat="1" applyFont="1" applyAlignment="1">
      <alignment horizontal="center" vertical="center" wrapText="1"/>
    </xf>
    <xf numFmtId="0" fontId="28" fillId="0" borderId="0" xfId="22" applyFont="1" applyAlignment="1">
      <alignment horizontal="center" vertical="center" wrapText="1"/>
    </xf>
    <xf numFmtId="167" fontId="28" fillId="0" borderId="0" xfId="23" applyNumberFormat="1" applyFont="1" applyFill="1" applyBorder="1" applyAlignment="1" applyProtection="1">
      <alignment horizontal="center" vertical="center" wrapText="1"/>
    </xf>
    <xf numFmtId="167" fontId="0" fillId="0" borderId="0" xfId="23" applyNumberFormat="1" applyFont="1" applyFill="1" applyBorder="1" applyAlignment="1" applyProtection="1">
      <alignment horizontal="center" vertical="center" wrapText="1"/>
    </xf>
    <xf numFmtId="0" fontId="4" fillId="0" borderId="0" xfId="22" quotePrefix="1" applyAlignment="1">
      <alignment horizontal="center" vertical="center" wrapText="1"/>
    </xf>
    <xf numFmtId="0" fontId="4" fillId="0" borderId="0" xfId="22" quotePrefix="1" applyAlignment="1" applyProtection="1">
      <alignment horizontal="center" vertical="center" wrapText="1"/>
      <protection locked="0"/>
    </xf>
    <xf numFmtId="9" fontId="20" fillId="0" borderId="0" xfId="23" applyFont="1" applyFill="1" applyBorder="1" applyAlignment="1" applyProtection="1">
      <alignment horizontal="center" vertical="center" wrapText="1"/>
      <protection locked="0"/>
    </xf>
    <xf numFmtId="0" fontId="19" fillId="5" borderId="0" xfId="22" applyFont="1" applyFill="1" applyAlignment="1">
      <alignment horizontal="center" vertical="center" wrapText="1"/>
    </xf>
    <xf numFmtId="0" fontId="16" fillId="5" borderId="0" xfId="22" applyFont="1" applyFill="1" applyAlignment="1">
      <alignment horizontal="center" vertical="center" wrapText="1"/>
    </xf>
    <xf numFmtId="0" fontId="17" fillId="5" borderId="0" xfId="22" applyFont="1" applyFill="1" applyAlignment="1">
      <alignment horizontal="center" vertical="center" wrapText="1"/>
    </xf>
    <xf numFmtId="0" fontId="19" fillId="0" borderId="0" xfId="22" applyFont="1" applyAlignment="1">
      <alignment horizontal="center" vertical="center" wrapText="1"/>
    </xf>
    <xf numFmtId="0" fontId="17" fillId="0" borderId="0" xfId="22" quotePrefix="1" applyFont="1" applyAlignment="1">
      <alignment horizontal="center" vertical="center" wrapText="1"/>
    </xf>
    <xf numFmtId="9" fontId="2" fillId="0" borderId="0" xfId="23" applyFont="1" applyFill="1" applyBorder="1" applyAlignment="1" applyProtection="1">
      <alignment horizontal="center" vertical="center" wrapText="1"/>
    </xf>
    <xf numFmtId="0" fontId="2" fillId="0" borderId="0" xfId="22" quotePrefix="1" applyFont="1" applyAlignment="1">
      <alignment horizontal="right" vertical="center" wrapText="1"/>
    </xf>
    <xf numFmtId="167" fontId="2" fillId="0" borderId="0" xfId="23" quotePrefix="1" applyNumberFormat="1" applyFont="1" applyFill="1" applyBorder="1" applyAlignment="1" applyProtection="1">
      <alignment horizontal="center" vertical="center" wrapText="1"/>
    </xf>
    <xf numFmtId="3" fontId="2" fillId="0" borderId="0" xfId="22" applyNumberFormat="1" applyFont="1" applyAlignment="1">
      <alignment horizontal="center" vertical="center" wrapText="1"/>
    </xf>
    <xf numFmtId="10" fontId="2" fillId="0" borderId="0" xfId="22" quotePrefix="1" applyNumberFormat="1" applyFont="1" applyAlignment="1">
      <alignment horizontal="center" vertical="center" wrapText="1"/>
    </xf>
    <xf numFmtId="167" fontId="22" fillId="0" borderId="0" xfId="23" applyNumberFormat="1" applyFont="1" applyFill="1" applyBorder="1" applyAlignment="1" applyProtection="1">
      <alignment horizontal="center" vertical="center" wrapText="1"/>
      <protection locked="0"/>
    </xf>
    <xf numFmtId="0" fontId="4" fillId="0" borderId="0" xfId="22" quotePrefix="1" applyAlignment="1">
      <alignment horizontal="center"/>
    </xf>
    <xf numFmtId="167" fontId="4" fillId="0" borderId="0" xfId="22" applyNumberFormat="1" applyAlignment="1">
      <alignment horizontal="center" vertical="center" wrapText="1"/>
    </xf>
    <xf numFmtId="167" fontId="2" fillId="0" borderId="0" xfId="23" applyNumberFormat="1" applyFont="1" applyFill="1" applyAlignment="1">
      <alignment horizontal="center" vertical="center" wrapText="1"/>
    </xf>
    <xf numFmtId="0" fontId="4" fillId="0" borderId="0" xfId="22" applyAlignment="1" applyProtection="1">
      <alignment horizontal="center" vertical="center" wrapText="1"/>
      <protection locked="0"/>
    </xf>
    <xf numFmtId="0" fontId="2" fillId="0" borderId="15" xfId="22" applyFont="1" applyBorder="1" applyAlignment="1">
      <alignment horizontal="center" vertical="center" wrapText="1"/>
    </xf>
    <xf numFmtId="0" fontId="15" fillId="2" borderId="57" xfId="22" applyFont="1" applyFill="1" applyBorder="1" applyAlignment="1">
      <alignment horizontal="center" vertical="center" wrapText="1"/>
    </xf>
    <xf numFmtId="0" fontId="14" fillId="0" borderId="49" xfId="15" quotePrefix="1" applyFill="1" applyBorder="1" applyAlignment="1">
      <alignment horizontal="center" vertical="center" wrapText="1"/>
    </xf>
    <xf numFmtId="0" fontId="14" fillId="0" borderId="58" xfId="15" quotePrefix="1" applyFill="1" applyBorder="1" applyAlignment="1">
      <alignment horizontal="center" vertical="center" wrapText="1"/>
    </xf>
    <xf numFmtId="0" fontId="2" fillId="4" borderId="0" xfId="22" applyFont="1" applyFill="1" applyAlignment="1">
      <alignment horizontal="center" vertical="center" wrapText="1"/>
    </xf>
    <xf numFmtId="0" fontId="22" fillId="4" borderId="0" xfId="22" applyFont="1" applyFill="1" applyAlignment="1">
      <alignment horizontal="center" vertical="center" wrapText="1"/>
    </xf>
    <xf numFmtId="0" fontId="18" fillId="2" borderId="0" xfId="22" applyFont="1" applyFill="1" applyAlignment="1">
      <alignment horizontal="center" vertical="center" wrapText="1"/>
    </xf>
    <xf numFmtId="0" fontId="4" fillId="2" borderId="0" xfId="22" applyFill="1" applyAlignment="1">
      <alignment horizontal="center" vertical="center" wrapText="1"/>
    </xf>
    <xf numFmtId="0" fontId="17" fillId="6" borderId="0" xfId="22" quotePrefix="1" applyFont="1" applyFill="1" applyAlignment="1">
      <alignment horizontal="center" vertical="center" wrapText="1"/>
    </xf>
    <xf numFmtId="0" fontId="3" fillId="6" borderId="0" xfId="22" applyFont="1" applyFill="1" applyAlignment="1">
      <alignment horizontal="center" vertical="center" wrapText="1"/>
    </xf>
    <xf numFmtId="9" fontId="2" fillId="0" borderId="0" xfId="23" applyFont="1" applyFill="1" applyBorder="1" applyAlignment="1">
      <alignment horizontal="center" vertical="center" wrapText="1"/>
    </xf>
    <xf numFmtId="167" fontId="2" fillId="0" borderId="0" xfId="23" quotePrefix="1" applyNumberFormat="1" applyFont="1" applyFill="1" applyBorder="1" applyAlignment="1">
      <alignment horizontal="center" vertical="center" wrapText="1"/>
    </xf>
    <xf numFmtId="9" fontId="2" fillId="0" borderId="0" xfId="23" quotePrefix="1" applyFont="1" applyFill="1" applyBorder="1" applyAlignment="1">
      <alignment horizontal="center" vertical="center" wrapText="1"/>
    </xf>
    <xf numFmtId="0" fontId="18" fillId="6" borderId="0" xfId="22" applyFont="1" applyFill="1" applyAlignment="1">
      <alignment horizontal="center" vertical="center" wrapText="1"/>
    </xf>
    <xf numFmtId="3" fontId="4" fillId="0" borderId="0" xfId="22" quotePrefix="1" applyNumberFormat="1" applyAlignment="1">
      <alignment horizontal="center" vertical="center" wrapText="1"/>
    </xf>
    <xf numFmtId="167" fontId="2" fillId="0" borderId="0" xfId="23" applyNumberFormat="1" applyFont="1" applyFill="1" applyBorder="1" applyAlignment="1">
      <alignment horizontal="center" vertical="center" wrapText="1"/>
    </xf>
    <xf numFmtId="167" fontId="17" fillId="6" borderId="0" xfId="23" applyNumberFormat="1" applyFont="1" applyFill="1" applyBorder="1" applyAlignment="1">
      <alignment horizontal="center" vertical="center" wrapText="1"/>
    </xf>
    <xf numFmtId="167" fontId="19" fillId="6" borderId="0" xfId="23" applyNumberFormat="1" applyFont="1" applyFill="1" applyBorder="1" applyAlignment="1">
      <alignment horizontal="center" vertical="center" wrapText="1"/>
    </xf>
    <xf numFmtId="0" fontId="17" fillId="6" borderId="0" xfId="22" applyFont="1" applyFill="1" applyAlignment="1">
      <alignment horizontal="center" vertical="center" wrapText="1"/>
    </xf>
    <xf numFmtId="0" fontId="14" fillId="0" borderId="0" xfId="15" applyFill="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 fillId="0" borderId="0" xfId="0" applyFont="1" applyAlignment="1">
      <alignment horizontal="left" vertical="center" wrapText="1"/>
    </xf>
    <xf numFmtId="0" fontId="0" fillId="0" borderId="0" xfId="0" applyProtection="1">
      <protection locked="0"/>
    </xf>
    <xf numFmtId="0" fontId="19" fillId="0" borderId="0" xfId="0" quotePrefix="1" applyFont="1" applyAlignment="1" applyProtection="1">
      <alignment horizontal="center" vertical="center" wrapText="1"/>
      <protection locked="0"/>
    </xf>
    <xf numFmtId="0" fontId="17" fillId="0" borderId="0" xfId="0" quotePrefix="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15" applyFill="1" applyBorder="1" applyAlignment="1">
      <alignment horizontal="center" vertical="center" wrapText="1"/>
    </xf>
    <xf numFmtId="0" fontId="14" fillId="0" borderId="0" xfId="15" applyFill="1" applyAlignment="1">
      <alignment horizontal="center"/>
    </xf>
    <xf numFmtId="0" fontId="15" fillId="2" borderId="59" xfId="0" applyFont="1" applyFill="1" applyBorder="1" applyAlignment="1">
      <alignment horizontal="center" vertical="center" wrapText="1"/>
    </xf>
    <xf numFmtId="0" fontId="14" fillId="0" borderId="59" xfId="2" applyFill="1" applyBorder="1" applyAlignment="1">
      <alignment horizontal="center" vertical="center" wrapText="1"/>
    </xf>
    <xf numFmtId="0" fontId="0" fillId="2" borderId="0" xfId="0" applyFill="1" applyAlignment="1">
      <alignment horizontal="center" vertical="center" wrapText="1"/>
    </xf>
    <xf numFmtId="0" fontId="74" fillId="0" borderId="0" xfId="0" quotePrefix="1" applyFont="1" applyAlignment="1">
      <alignment horizontal="center" vertical="center" wrapText="1"/>
    </xf>
    <xf numFmtId="167" fontId="74" fillId="0" borderId="0" xfId="0" applyNumberFormat="1" applyFont="1" applyAlignment="1">
      <alignment horizontal="center" vertical="center" wrapText="1"/>
    </xf>
    <xf numFmtId="0" fontId="2" fillId="0" borderId="0" xfId="9" quotePrefix="1" applyFont="1" applyAlignment="1">
      <alignment horizontal="center" vertical="center" wrapText="1"/>
    </xf>
    <xf numFmtId="167" fontId="19" fillId="0" borderId="0" xfId="0" applyNumberFormat="1" applyFont="1" applyAlignment="1">
      <alignment horizontal="center" vertical="center" wrapText="1"/>
    </xf>
    <xf numFmtId="168" fontId="2" fillId="0" borderId="0" xfId="22" applyNumberFormat="1" applyFont="1" applyAlignment="1">
      <alignment horizontal="center" vertical="center" wrapText="1"/>
    </xf>
    <xf numFmtId="0" fontId="72"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3" borderId="0" xfId="15" applyFont="1" applyFill="1" applyBorder="1" applyAlignment="1">
      <alignment horizontal="center"/>
    </xf>
    <xf numFmtId="0" fontId="6" fillId="0" borderId="0" xfId="15" applyFont="1" applyAlignment="1"/>
    <xf numFmtId="0" fontId="6" fillId="2" borderId="0" xfId="15" applyFont="1" applyFill="1" applyBorder="1" applyAlignment="1">
      <alignment horizontal="center"/>
    </xf>
    <xf numFmtId="0" fontId="20" fillId="0" borderId="0" xfId="0" applyFont="1" applyAlignment="1">
      <alignment horizontal="left" vertical="center" wrapText="1"/>
    </xf>
    <xf numFmtId="0" fontId="62" fillId="0" borderId="4" xfId="0" applyFont="1" applyBorder="1" applyAlignment="1">
      <alignment horizontal="center"/>
    </xf>
    <xf numFmtId="0" fontId="63" fillId="0" borderId="0" xfId="0" applyFont="1" applyAlignment="1">
      <alignment horizontal="center"/>
    </xf>
    <xf numFmtId="0" fontId="63" fillId="0" borderId="5" xfId="0" applyFont="1" applyBorder="1" applyAlignment="1">
      <alignment horizontal="center"/>
    </xf>
    <xf numFmtId="0" fontId="66" fillId="0" borderId="4" xfId="0" applyFont="1" applyBorder="1" applyAlignment="1">
      <alignment horizontal="center"/>
    </xf>
    <xf numFmtId="0" fontId="66" fillId="0" borderId="0" xfId="0" applyFont="1" applyAlignment="1">
      <alignment horizontal="center"/>
    </xf>
    <xf numFmtId="0" fontId="66" fillId="0" borderId="5" xfId="0" applyFont="1" applyBorder="1" applyAlignment="1">
      <alignment horizontal="center"/>
    </xf>
    <xf numFmtId="0" fontId="67" fillId="0" borderId="4" xfId="0" applyFont="1" applyBorder="1" applyAlignment="1">
      <alignment horizontal="center"/>
    </xf>
    <xf numFmtId="0" fontId="67" fillId="0" borderId="0" xfId="0" applyFont="1" applyAlignment="1">
      <alignment horizontal="center"/>
    </xf>
    <xf numFmtId="0" fontId="67" fillId="0" borderId="5" xfId="0" applyFont="1" applyBorder="1" applyAlignment="1">
      <alignment horizontal="center"/>
    </xf>
    <xf numFmtId="174" fontId="65" fillId="0" borderId="4" xfId="0" applyNumberFormat="1" applyFont="1" applyBorder="1" applyAlignment="1">
      <alignment horizontal="center"/>
    </xf>
    <xf numFmtId="174" fontId="65" fillId="0" borderId="0" xfId="0" applyNumberFormat="1" applyFont="1" applyAlignment="1">
      <alignment horizontal="center"/>
    </xf>
    <xf numFmtId="174" fontId="65" fillId="0" borderId="5" xfId="0" applyNumberFormat="1" applyFont="1" applyBorder="1" applyAlignment="1">
      <alignment horizontal="center"/>
    </xf>
    <xf numFmtId="0" fontId="40" fillId="13" borderId="10" xfId="0" applyFont="1" applyFill="1" applyBorder="1" applyAlignment="1">
      <alignment horizontal="right"/>
    </xf>
    <xf numFmtId="0" fontId="40" fillId="13" borderId="11" xfId="0" applyFont="1" applyFill="1" applyBorder="1" applyAlignment="1">
      <alignment horizontal="right"/>
    </xf>
    <xf numFmtId="0" fontId="24" fillId="13" borderId="10" xfId="0" applyFont="1" applyFill="1" applyBorder="1" applyAlignment="1">
      <alignment horizontal="left"/>
    </xf>
    <xf numFmtId="0" fontId="24" fillId="13" borderId="11" xfId="0" applyFont="1" applyFill="1" applyBorder="1" applyAlignment="1">
      <alignment horizontal="left"/>
    </xf>
    <xf numFmtId="0" fontId="24" fillId="13" borderId="29" xfId="0" applyFont="1" applyFill="1" applyBorder="1" applyAlignment="1">
      <alignment horizontal="center" vertical="center"/>
    </xf>
    <xf numFmtId="0" fontId="24" fillId="13" borderId="22" xfId="0" applyFont="1" applyFill="1" applyBorder="1" applyAlignment="1">
      <alignment horizontal="center" vertical="center"/>
    </xf>
    <xf numFmtId="0" fontId="49" fillId="12" borderId="10" xfId="0" applyFont="1" applyFill="1" applyBorder="1" applyAlignment="1">
      <alignment horizontal="right"/>
    </xf>
    <xf numFmtId="0" fontId="49" fillId="12" borderId="11" xfId="0" applyFont="1" applyFill="1" applyBorder="1" applyAlignment="1">
      <alignment horizontal="right"/>
    </xf>
    <xf numFmtId="3" fontId="24" fillId="4" borderId="29" xfId="0" applyNumberFormat="1" applyFont="1" applyFill="1" applyBorder="1" applyAlignment="1">
      <alignment vertical="center"/>
    </xf>
    <xf numFmtId="3" fontId="24" fillId="4" borderId="22" xfId="0" applyNumberFormat="1" applyFont="1" applyFill="1" applyBorder="1" applyAlignment="1">
      <alignment vertical="center"/>
    </xf>
    <xf numFmtId="0" fontId="24" fillId="13" borderId="13" xfId="0" applyFont="1" applyFill="1" applyBorder="1" applyAlignment="1">
      <alignment horizontal="right"/>
    </xf>
    <xf numFmtId="0" fontId="57" fillId="12" borderId="13" xfId="0" applyFont="1" applyFill="1" applyBorder="1" applyAlignment="1">
      <alignment horizontal="left"/>
    </xf>
    <xf numFmtId="0" fontId="6" fillId="12" borderId="13" xfId="0" applyFont="1" applyFill="1" applyBorder="1"/>
    <xf numFmtId="0" fontId="24" fillId="4" borderId="25" xfId="0" applyFont="1" applyFill="1" applyBorder="1" applyAlignment="1">
      <alignment horizontal="left" vertical="top" wrapText="1"/>
    </xf>
    <xf numFmtId="0" fontId="24" fillId="4" borderId="29" xfId="0" applyFont="1" applyFill="1" applyBorder="1" applyAlignment="1">
      <alignment horizontal="left" vertical="top" wrapText="1"/>
    </xf>
    <xf numFmtId="0" fontId="24" fillId="4" borderId="29" xfId="0" applyFont="1" applyFill="1" applyBorder="1" applyAlignment="1">
      <alignment horizontal="left" wrapText="1"/>
    </xf>
    <xf numFmtId="0" fontId="57" fillId="12" borderId="13" xfId="0" applyFont="1" applyFill="1" applyBorder="1"/>
    <xf numFmtId="0" fontId="6" fillId="12" borderId="22" xfId="0" applyFont="1" applyFill="1" applyBorder="1"/>
    <xf numFmtId="0" fontId="24" fillId="4" borderId="27" xfId="0" applyFont="1" applyFill="1" applyBorder="1" applyAlignment="1">
      <alignment vertical="top" wrapText="1"/>
    </xf>
    <xf numFmtId="0" fontId="24" fillId="4" borderId="23" xfId="0" applyFont="1" applyFill="1" applyBorder="1" applyAlignment="1">
      <alignment vertical="top" wrapText="1"/>
    </xf>
    <xf numFmtId="0" fontId="24" fillId="4" borderId="25" xfId="0" applyFont="1" applyFill="1" applyBorder="1" applyAlignment="1">
      <alignment vertical="top" wrapText="1"/>
    </xf>
    <xf numFmtId="0" fontId="49" fillId="12" borderId="29" xfId="0" applyFont="1" applyFill="1" applyBorder="1" applyAlignment="1">
      <alignment horizontal="center" wrapText="1"/>
    </xf>
    <xf numFmtId="0" fontId="49" fillId="12" borderId="19" xfId="0" applyFont="1" applyFill="1" applyBorder="1" applyAlignment="1">
      <alignment horizontal="center" wrapText="1"/>
    </xf>
    <xf numFmtId="0" fontId="49" fillId="12" borderId="13" xfId="0" applyFont="1" applyFill="1" applyBorder="1" applyAlignment="1">
      <alignment horizontal="right"/>
    </xf>
    <xf numFmtId="0" fontId="24" fillId="4" borderId="12" xfId="0" applyFont="1" applyFill="1"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xf numFmtId="0" fontId="24" fillId="11" borderId="10" xfId="0" applyFont="1" applyFill="1" applyBorder="1" applyAlignment="1">
      <alignment horizontal="left"/>
    </xf>
    <xf numFmtId="0" fontId="24" fillId="11" borderId="12" xfId="0" applyFont="1" applyFill="1" applyBorder="1" applyAlignment="1">
      <alignment horizontal="left"/>
    </xf>
    <xf numFmtId="0" fontId="24" fillId="11" borderId="11" xfId="0" applyFont="1" applyFill="1" applyBorder="1" applyAlignment="1">
      <alignment horizontal="left"/>
    </xf>
    <xf numFmtId="0" fontId="24" fillId="4" borderId="13" xfId="0" applyFont="1" applyFill="1" applyBorder="1" applyAlignment="1">
      <alignment horizontal="left" vertical="center"/>
    </xf>
    <xf numFmtId="0" fontId="0" fillId="0" borderId="13" xfId="0" applyBorder="1" applyAlignment="1">
      <alignment horizontal="left" vertical="center"/>
    </xf>
    <xf numFmtId="0" fontId="49" fillId="12" borderId="10" xfId="0" applyFont="1" applyFill="1" applyBorder="1" applyAlignment="1">
      <alignment horizontal="left" vertical="center"/>
    </xf>
    <xf numFmtId="0" fontId="49" fillId="12" borderId="12" xfId="0" applyFont="1" applyFill="1" applyBorder="1" applyAlignment="1">
      <alignment horizontal="left" vertical="center"/>
    </xf>
    <xf numFmtId="0" fontId="49" fillId="12" borderId="11" xfId="0" applyFont="1" applyFill="1" applyBorder="1" applyAlignment="1">
      <alignment horizontal="left" vertical="center"/>
    </xf>
    <xf numFmtId="0" fontId="24" fillId="13" borderId="27" xfId="0" applyFont="1" applyFill="1" applyBorder="1" applyAlignment="1">
      <alignment horizontal="center" vertical="center"/>
    </xf>
    <xf numFmtId="0" fontId="24" fillId="13" borderId="25" xfId="0" applyFont="1" applyFill="1" applyBorder="1" applyAlignment="1">
      <alignment horizontal="center" vertical="center"/>
    </xf>
    <xf numFmtId="0" fontId="24" fillId="13" borderId="20" xfId="0" applyFont="1" applyFill="1" applyBorder="1" applyAlignment="1">
      <alignment horizontal="center" vertical="center"/>
    </xf>
    <xf numFmtId="0" fontId="24" fillId="13" borderId="26" xfId="0" applyFont="1" applyFill="1" applyBorder="1" applyAlignment="1">
      <alignment horizontal="center" vertical="center"/>
    </xf>
    <xf numFmtId="0" fontId="24" fillId="13" borderId="28" xfId="0" applyFont="1" applyFill="1" applyBorder="1" applyAlignment="1">
      <alignment horizontal="center" vertical="center"/>
    </xf>
    <xf numFmtId="0" fontId="24" fillId="13" borderId="9" xfId="0" applyFont="1" applyFill="1" applyBorder="1" applyAlignment="1">
      <alignment horizontal="center" vertical="center"/>
    </xf>
    <xf numFmtId="168" fontId="24" fillId="4" borderId="29" xfId="0" applyNumberFormat="1" applyFont="1" applyFill="1" applyBorder="1" applyAlignment="1">
      <alignment horizontal="right" vertical="center" indent="1"/>
    </xf>
    <xf numFmtId="0" fontId="24" fillId="4" borderId="22" xfId="0" applyFont="1" applyFill="1" applyBorder="1" applyAlignment="1">
      <alignment horizontal="right" vertical="center" indent="1"/>
    </xf>
    <xf numFmtId="0" fontId="49" fillId="12" borderId="10" xfId="0" applyFont="1" applyFill="1" applyBorder="1" applyAlignment="1">
      <alignment horizontal="left"/>
    </xf>
    <xf numFmtId="0" fontId="49" fillId="12" borderId="12" xfId="0" applyFont="1" applyFill="1" applyBorder="1" applyAlignment="1">
      <alignment horizontal="left"/>
    </xf>
    <xf numFmtId="0" fontId="49" fillId="12" borderId="11" xfId="0" applyFont="1" applyFill="1" applyBorder="1" applyAlignment="1">
      <alignment horizontal="left"/>
    </xf>
    <xf numFmtId="0" fontId="24" fillId="13" borderId="29" xfId="0" applyFont="1" applyFill="1" applyBorder="1" applyAlignment="1">
      <alignment horizontal="center" vertical="center" wrapText="1"/>
    </xf>
    <xf numFmtId="0" fontId="24" fillId="13" borderId="22" xfId="0" applyFont="1" applyFill="1" applyBorder="1" applyAlignment="1">
      <alignment horizontal="center" vertical="center" wrapText="1"/>
    </xf>
    <xf numFmtId="0" fontId="24" fillId="13" borderId="10" xfId="0" applyFont="1" applyFill="1" applyBorder="1" applyAlignment="1">
      <alignment horizontal="center" vertical="center" wrapText="1"/>
    </xf>
    <xf numFmtId="0" fontId="24" fillId="13" borderId="12" xfId="0" applyFont="1" applyFill="1" applyBorder="1" applyAlignment="1">
      <alignment horizontal="center" vertical="center" wrapText="1"/>
    </xf>
    <xf numFmtId="0" fontId="24" fillId="13" borderId="11" xfId="0" applyFont="1" applyFill="1" applyBorder="1" applyAlignment="1">
      <alignment horizontal="center" vertical="center" wrapText="1"/>
    </xf>
    <xf numFmtId="49" fontId="24" fillId="11" borderId="13" xfId="0" applyNumberFormat="1" applyFont="1" applyFill="1" applyBorder="1" applyAlignment="1">
      <alignment horizontal="center"/>
    </xf>
    <xf numFmtId="49" fontId="0" fillId="11" borderId="13" xfId="0" applyNumberFormat="1" applyFill="1" applyBorder="1" applyAlignment="1">
      <alignment horizontal="center"/>
    </xf>
    <xf numFmtId="0" fontId="49" fillId="12" borderId="12" xfId="0" applyFont="1" applyFill="1" applyBorder="1" applyAlignment="1">
      <alignment horizontal="right"/>
    </xf>
    <xf numFmtId="0" fontId="49" fillId="12" borderId="13" xfId="0" applyFont="1" applyFill="1" applyBorder="1" applyAlignment="1">
      <alignment horizontal="center" vertical="center"/>
    </xf>
    <xf numFmtId="0" fontId="24" fillId="13" borderId="13" xfId="0" applyFont="1" applyFill="1" applyBorder="1" applyAlignment="1">
      <alignment horizontal="center" vertical="center"/>
    </xf>
    <xf numFmtId="0" fontId="24" fillId="13" borderId="13" xfId="0" applyFont="1" applyFill="1" applyBorder="1" applyAlignment="1">
      <alignment horizontal="left"/>
    </xf>
    <xf numFmtId="0" fontId="46" fillId="13" borderId="10" xfId="0" applyFont="1" applyFill="1" applyBorder="1" applyAlignment="1">
      <alignment horizontal="center" vertical="top" wrapText="1"/>
    </xf>
    <xf numFmtId="0" fontId="46" fillId="13" borderId="12" xfId="0" applyFont="1" applyFill="1" applyBorder="1" applyAlignment="1">
      <alignment horizontal="center" vertical="top" wrapText="1"/>
    </xf>
    <xf numFmtId="0" fontId="46" fillId="13" borderId="11" xfId="0" applyFont="1" applyFill="1" applyBorder="1" applyAlignment="1">
      <alignment horizontal="center" vertical="top" wrapText="1"/>
    </xf>
    <xf numFmtId="0" fontId="24" fillId="13" borderId="29" xfId="0" applyFont="1" applyFill="1" applyBorder="1" applyAlignment="1">
      <alignment horizontal="left" vertical="center"/>
    </xf>
    <xf numFmtId="0" fontId="24" fillId="13" borderId="22" xfId="0" applyFont="1" applyFill="1" applyBorder="1" applyAlignment="1">
      <alignment horizontal="left" vertical="center"/>
    </xf>
    <xf numFmtId="0" fontId="24" fillId="11" borderId="10" xfId="0" applyFont="1" applyFill="1" applyBorder="1" applyAlignment="1">
      <alignment horizontal="center"/>
    </xf>
    <xf numFmtId="0" fontId="24" fillId="11" borderId="12" xfId="0" applyFont="1" applyFill="1" applyBorder="1" applyAlignment="1">
      <alignment horizontal="center"/>
    </xf>
    <xf numFmtId="0" fontId="42" fillId="0" borderId="0" xfId="0" applyFont="1" applyAlignment="1">
      <alignment horizontal="center"/>
    </xf>
    <xf numFmtId="0" fontId="24" fillId="11" borderId="10" xfId="0" applyFont="1" applyFill="1" applyBorder="1" applyAlignment="1">
      <alignment horizontal="left" vertical="center" indent="3"/>
    </xf>
    <xf numFmtId="0" fontId="24" fillId="11" borderId="11" xfId="0" applyFont="1" applyFill="1" applyBorder="1" applyAlignment="1">
      <alignment horizontal="left" vertical="center" indent="3"/>
    </xf>
    <xf numFmtId="0" fontId="40" fillId="14" borderId="10" xfId="0" applyFont="1" applyFill="1" applyBorder="1" applyAlignment="1">
      <alignment horizontal="left" wrapText="1"/>
    </xf>
    <xf numFmtId="0" fontId="40" fillId="14" borderId="11" xfId="0" applyFont="1" applyFill="1" applyBorder="1" applyAlignment="1">
      <alignment horizontal="left" wrapText="1"/>
    </xf>
    <xf numFmtId="0" fontId="24" fillId="11" borderId="13" xfId="0" applyFont="1" applyFill="1" applyBorder="1" applyAlignment="1">
      <alignment horizontal="left"/>
    </xf>
    <xf numFmtId="0" fontId="49" fillId="12" borderId="13" xfId="0" applyFont="1" applyFill="1" applyBorder="1" applyAlignment="1">
      <alignment horizontal="center" vertical="center" wrapText="1"/>
    </xf>
    <xf numFmtId="167" fontId="24" fillId="0" borderId="29" xfId="11" applyNumberFormat="1" applyFont="1" applyFill="1" applyBorder="1" applyAlignment="1">
      <alignment vertical="center" wrapText="1"/>
    </xf>
    <xf numFmtId="167" fontId="24" fillId="0" borderId="22" xfId="11" applyNumberFormat="1" applyFont="1" applyFill="1" applyBorder="1" applyAlignment="1">
      <alignment vertical="center" wrapText="1"/>
    </xf>
    <xf numFmtId="0" fontId="13" fillId="0" borderId="13" xfId="0" applyFont="1" applyBorder="1" applyAlignment="1">
      <alignment horizontal="left" wrapText="1"/>
    </xf>
    <xf numFmtId="0" fontId="0" fillId="0" borderId="13" xfId="0" applyBorder="1" applyAlignment="1">
      <alignment wrapText="1"/>
    </xf>
    <xf numFmtId="0" fontId="43" fillId="0" borderId="13" xfId="0" applyFont="1" applyBorder="1" applyAlignment="1">
      <alignment horizontal="center" wrapText="1"/>
    </xf>
    <xf numFmtId="0" fontId="24" fillId="13" borderId="10" xfId="0" applyFont="1" applyFill="1" applyBorder="1" applyAlignment="1">
      <alignment horizontal="left" vertical="center"/>
    </xf>
    <xf numFmtId="0" fontId="24" fillId="13" borderId="11" xfId="0" applyFont="1" applyFill="1" applyBorder="1" applyAlignment="1">
      <alignment horizontal="left" vertical="center"/>
    </xf>
    <xf numFmtId="0" fontId="24" fillId="13" borderId="12" xfId="0" applyFont="1" applyFill="1" applyBorder="1" applyAlignment="1">
      <alignment horizontal="left" vertical="center"/>
    </xf>
    <xf numFmtId="0" fontId="24" fillId="13" borderId="27" xfId="0" applyFont="1" applyFill="1" applyBorder="1" applyAlignment="1">
      <alignment horizontal="center" vertical="center" wrapText="1"/>
    </xf>
    <xf numFmtId="0" fontId="24" fillId="13" borderId="23" xfId="0" applyFont="1" applyFill="1" applyBorder="1" applyAlignment="1">
      <alignment horizontal="center" vertical="center" wrapText="1"/>
    </xf>
    <xf numFmtId="0" fontId="24" fillId="13" borderId="25" xfId="0" applyFont="1" applyFill="1" applyBorder="1" applyAlignment="1">
      <alignment horizontal="center" vertical="center" wrapText="1"/>
    </xf>
    <xf numFmtId="0" fontId="24" fillId="13" borderId="28" xfId="0" applyFont="1" applyFill="1" applyBorder="1" applyAlignment="1">
      <alignment horizontal="center" vertical="center" wrapText="1"/>
    </xf>
    <xf numFmtId="0" fontId="24" fillId="13" borderId="24" xfId="0" applyFont="1" applyFill="1" applyBorder="1" applyAlignment="1">
      <alignment horizontal="center" vertical="center" wrapText="1"/>
    </xf>
    <xf numFmtId="0" fontId="24" fillId="13" borderId="9" xfId="0" applyFont="1" applyFill="1" applyBorder="1" applyAlignment="1">
      <alignment horizontal="center" vertical="center" wrapText="1"/>
    </xf>
    <xf numFmtId="0" fontId="13" fillId="0" borderId="13" xfId="0" applyFont="1" applyBorder="1" applyAlignment="1">
      <alignment horizontal="left" vertical="center" wrapText="1"/>
    </xf>
    <xf numFmtId="0" fontId="24" fillId="13" borderId="10" xfId="0" applyFont="1" applyFill="1" applyBorder="1" applyAlignment="1">
      <alignment horizontal="left" vertical="center" indent="2"/>
    </xf>
    <xf numFmtId="0" fontId="24" fillId="13" borderId="11" xfId="0" applyFont="1" applyFill="1" applyBorder="1" applyAlignment="1">
      <alignment horizontal="left" vertical="center" indent="2"/>
    </xf>
    <xf numFmtId="0" fontId="61" fillId="13" borderId="10" xfId="0" applyFont="1" applyFill="1" applyBorder="1" applyAlignment="1">
      <alignment horizontal="left" vertical="center" indent="2"/>
    </xf>
    <xf numFmtId="0" fontId="49" fillId="12" borderId="13" xfId="0" applyFont="1" applyFill="1" applyBorder="1" applyAlignment="1">
      <alignment horizontal="left" vertical="center"/>
    </xf>
    <xf numFmtId="0" fontId="24" fillId="13" borderId="30" xfId="0" applyFont="1" applyFill="1" applyBorder="1" applyAlignment="1">
      <alignment horizontal="left" vertical="center" indent="2"/>
    </xf>
    <xf numFmtId="0" fontId="24" fillId="13" borderId="19" xfId="0" applyFont="1" applyFill="1" applyBorder="1" applyAlignment="1">
      <alignment horizontal="left" vertical="center" indent="2"/>
    </xf>
    <xf numFmtId="0" fontId="0" fillId="0" borderId="34" xfId="0" applyBorder="1" applyAlignment="1">
      <alignment horizontal="left" vertical="center" indent="2"/>
    </xf>
    <xf numFmtId="0" fontId="49" fillId="12" borderId="13" xfId="0" applyFont="1" applyFill="1" applyBorder="1" applyAlignment="1">
      <alignment horizontal="left"/>
    </xf>
    <xf numFmtId="0" fontId="49" fillId="12" borderId="28" xfId="0" applyFont="1" applyFill="1" applyBorder="1" applyAlignment="1">
      <alignment horizontal="left"/>
    </xf>
    <xf numFmtId="0" fontId="49" fillId="12" borderId="9" xfId="0" applyFont="1" applyFill="1" applyBorder="1" applyAlignment="1">
      <alignment horizontal="left"/>
    </xf>
    <xf numFmtId="0" fontId="24" fillId="13" borderId="13" xfId="0" applyFont="1" applyFill="1" applyBorder="1" applyAlignment="1">
      <alignment horizontal="left" vertical="center"/>
    </xf>
    <xf numFmtId="0" fontId="24" fillId="13" borderId="27" xfId="0" applyFont="1" applyFill="1" applyBorder="1" applyAlignment="1">
      <alignment horizontal="left" vertical="center"/>
    </xf>
    <xf numFmtId="0" fontId="24" fillId="13" borderId="25" xfId="0" applyFont="1" applyFill="1" applyBorder="1" applyAlignment="1">
      <alignment horizontal="left" vertical="center"/>
    </xf>
    <xf numFmtId="0" fontId="24" fillId="0" borderId="0" xfId="0" applyFont="1" applyAlignment="1">
      <alignment vertical="top" wrapText="1"/>
    </xf>
    <xf numFmtId="0" fontId="22" fillId="0" borderId="0" xfId="0" applyFont="1" applyAlignment="1">
      <alignment vertical="top" wrapText="1"/>
    </xf>
    <xf numFmtId="0" fontId="24" fillId="0" borderId="0" xfId="0" applyFont="1" applyAlignment="1">
      <alignment vertical="center" wrapText="1"/>
    </xf>
    <xf numFmtId="0" fontId="24" fillId="0" borderId="36" xfId="0" applyFont="1" applyBorder="1" applyAlignment="1">
      <alignment horizontal="left" vertical="center" wrapText="1"/>
    </xf>
    <xf numFmtId="0" fontId="24" fillId="0" borderId="37" xfId="0" applyFont="1" applyBorder="1" applyAlignment="1">
      <alignment horizontal="left" vertical="center" wrapText="1"/>
    </xf>
    <xf numFmtId="0" fontId="24" fillId="0" borderId="38" xfId="0" applyFont="1" applyBorder="1" applyAlignment="1">
      <alignment horizontal="left" vertical="center" wrapText="1"/>
    </xf>
    <xf numFmtId="0" fontId="24" fillId="0" borderId="39" xfId="0" applyFont="1" applyBorder="1" applyAlignment="1">
      <alignment horizontal="left" vertical="center" wrapText="1"/>
    </xf>
    <xf numFmtId="0" fontId="24" fillId="0" borderId="0" xfId="0" applyFont="1" applyAlignment="1">
      <alignment horizontal="left" vertical="center" wrapText="1"/>
    </xf>
    <xf numFmtId="0" fontId="24" fillId="0" borderId="40" xfId="0" applyFont="1" applyBorder="1" applyAlignment="1">
      <alignment horizontal="left" vertical="center" wrapText="1"/>
    </xf>
    <xf numFmtId="0" fontId="24" fillId="0" borderId="41" xfId="0" applyFont="1" applyBorder="1" applyAlignment="1">
      <alignment horizontal="left" vertical="center" wrapText="1"/>
    </xf>
    <xf numFmtId="0" fontId="24" fillId="0" borderId="42" xfId="0" applyFont="1" applyBorder="1" applyAlignment="1">
      <alignment horizontal="left" vertical="center" wrapText="1"/>
    </xf>
    <xf numFmtId="0" fontId="24" fillId="0" borderId="43" xfId="0" applyFont="1" applyBorder="1" applyAlignment="1">
      <alignment horizontal="left" vertical="center" wrapText="1"/>
    </xf>
    <xf numFmtId="0" fontId="69" fillId="0" borderId="0" xfId="10" applyFont="1" applyAlignment="1">
      <alignment horizontal="left" vertical="center" wrapText="1"/>
    </xf>
    <xf numFmtId="167" fontId="2" fillId="0" borderId="0" xfId="10" applyNumberFormat="1" applyFont="1" applyAlignment="1">
      <alignment horizontal="center" vertical="center" wrapText="1"/>
    </xf>
    <xf numFmtId="0" fontId="15" fillId="2" borderId="0" xfId="22" applyFont="1" applyFill="1" applyAlignment="1">
      <alignment horizontal="center" vertical="center" wrapText="1"/>
    </xf>
    <xf numFmtId="0" fontId="15" fillId="2" borderId="47" xfId="22" applyFont="1" applyFill="1" applyBorder="1" applyAlignment="1">
      <alignment horizontal="center" vertical="center" wrapText="1"/>
    </xf>
    <xf numFmtId="0" fontId="15" fillId="2" borderId="48" xfId="22" applyFont="1" applyFill="1" applyBorder="1" applyAlignment="1">
      <alignment horizontal="center" vertical="center" wrapText="1"/>
    </xf>
    <xf numFmtId="0" fontId="14" fillId="0" borderId="0" xfId="15" quotePrefix="1" applyFill="1" applyBorder="1" applyAlignment="1">
      <alignment horizontal="center" vertical="center" wrapText="1"/>
    </xf>
    <xf numFmtId="0" fontId="14" fillId="0" borderId="47" xfId="15" quotePrefix="1" applyFill="1" applyBorder="1" applyAlignment="1">
      <alignment horizontal="center" vertical="center" wrapText="1"/>
    </xf>
    <xf numFmtId="0" fontId="14" fillId="0" borderId="48" xfId="15" quotePrefix="1" applyFill="1" applyBorder="1" applyAlignment="1">
      <alignment horizontal="center" vertical="center" wrapText="1"/>
    </xf>
    <xf numFmtId="0" fontId="14" fillId="0" borderId="47" xfId="15" quotePrefix="1" applyBorder="1" applyAlignment="1">
      <alignment horizontal="center"/>
    </xf>
    <xf numFmtId="0" fontId="14" fillId="0" borderId="48" xfId="15" quotePrefix="1" applyBorder="1" applyAlignment="1">
      <alignment horizontal="center"/>
    </xf>
    <xf numFmtId="0" fontId="14" fillId="0" borderId="56" xfId="15" quotePrefix="1" applyFill="1" applyBorder="1" applyAlignment="1">
      <alignment horizontal="center" vertical="center" wrapText="1"/>
    </xf>
    <xf numFmtId="0" fontId="14" fillId="0" borderId="51" xfId="15" quotePrefix="1" applyFill="1" applyBorder="1" applyAlignment="1">
      <alignment horizontal="center" vertical="center" wrapText="1"/>
    </xf>
    <xf numFmtId="0" fontId="2" fillId="0" borderId="52" xfId="20" applyFont="1" applyBorder="1" applyAlignment="1">
      <alignment horizontal="left" vertical="center" wrapText="1"/>
    </xf>
    <xf numFmtId="0" fontId="2" fillId="0" borderId="53" xfId="20" applyFont="1" applyBorder="1" applyAlignment="1">
      <alignment horizontal="left" vertical="center" wrapText="1"/>
    </xf>
    <xf numFmtId="0" fontId="2" fillId="0" borderId="53" xfId="20" applyFont="1" applyBorder="1" applyAlignment="1">
      <alignment horizontal="center" vertical="center" wrapText="1"/>
    </xf>
    <xf numFmtId="0" fontId="2" fillId="0" borderId="54" xfId="20" applyFont="1" applyBorder="1" applyAlignment="1">
      <alignment horizontal="center" vertical="center" wrapText="1"/>
    </xf>
    <xf numFmtId="0" fontId="15" fillId="2" borderId="0" xfId="20" applyFont="1" applyFill="1" applyAlignment="1">
      <alignment horizontal="left" vertical="center" wrapText="1"/>
    </xf>
    <xf numFmtId="0" fontId="3" fillId="0" borderId="44" xfId="20" applyFont="1" applyBorder="1" applyAlignment="1">
      <alignment horizontal="left" vertical="center" wrapText="1"/>
    </xf>
    <xf numFmtId="0" fontId="3" fillId="0" borderId="45" xfId="20" applyFont="1" applyBorder="1" applyAlignment="1">
      <alignment horizontal="left" vertical="center" wrapText="1"/>
    </xf>
    <xf numFmtId="0" fontId="15" fillId="2" borderId="47" xfId="20" applyFont="1" applyFill="1" applyBorder="1" applyAlignment="1">
      <alignment horizontal="center" vertical="center" wrapText="1"/>
    </xf>
    <xf numFmtId="0" fontId="15" fillId="2" borderId="48" xfId="20" applyFont="1" applyFill="1" applyBorder="1" applyAlignment="1">
      <alignment horizontal="center" vertical="center" wrapText="1"/>
    </xf>
    <xf numFmtId="0" fontId="15" fillId="2" borderId="0" xfId="20" applyFont="1" applyFill="1" applyAlignment="1">
      <alignment horizontal="center" vertical="center" wrapText="1"/>
    </xf>
    <xf numFmtId="0" fontId="14" fillId="0" borderId="47" xfId="15" quotePrefix="1" applyBorder="1" applyAlignment="1">
      <alignment horizontal="center" vertical="center" wrapText="1"/>
    </xf>
    <xf numFmtId="0" fontId="14" fillId="0" borderId="48" xfId="15" quotePrefix="1" applyBorder="1" applyAlignment="1">
      <alignment horizontal="center" vertical="center" wrapText="1"/>
    </xf>
    <xf numFmtId="0" fontId="2" fillId="0" borderId="47" xfId="20" applyFont="1" applyBorder="1" applyAlignment="1">
      <alignment horizontal="center" vertical="center" wrapText="1"/>
    </xf>
    <xf numFmtId="0" fontId="2" fillId="0" borderId="0" xfId="20" applyFont="1" applyAlignment="1">
      <alignment horizontal="center" vertical="center" wrapText="1"/>
    </xf>
    <xf numFmtId="0" fontId="2" fillId="0" borderId="48" xfId="20" applyFont="1" applyBorder="1" applyAlignment="1">
      <alignment horizontal="center" vertical="center" wrapText="1"/>
    </xf>
    <xf numFmtId="0" fontId="14" fillId="0" borderId="0" xfId="15" quotePrefix="1" applyAlignment="1">
      <alignment horizontal="center"/>
    </xf>
    <xf numFmtId="0" fontId="14" fillId="0" borderId="50" xfId="15" quotePrefix="1" applyBorder="1" applyAlignment="1">
      <alignment horizontal="center" vertical="center" wrapText="1"/>
    </xf>
    <xf numFmtId="0" fontId="14" fillId="0" borderId="51" xfId="15" quotePrefix="1" applyBorder="1" applyAlignment="1">
      <alignment horizontal="center" vertical="center" wrapText="1"/>
    </xf>
  </cellXfs>
  <cellStyles count="24">
    <cellStyle name="Comma 2" xfId="3" xr:uid="{00000000-0005-0000-0000-000000000000}"/>
    <cellStyle name="Lien hypertexte" xfId="2" builtinId="8"/>
    <cellStyle name="Lien hypertexte 2" xfId="14" xr:uid="{00000000-0005-0000-0000-000002000000}"/>
    <cellStyle name="Lien hypertexte 2 2" xfId="15" xr:uid="{00000000-0005-0000-0000-000003000000}"/>
    <cellStyle name="Milliers" xfId="12" builtinId="3"/>
    <cellStyle name="Milliers [0]" xfId="13" builtinId="6"/>
    <cellStyle name="Milliers 2" xfId="16" xr:uid="{00000000-0005-0000-0000-000006000000}"/>
    <cellStyle name="Normal" xfId="0" builtinId="0"/>
    <cellStyle name="Normal 2" xfId="4" xr:uid="{00000000-0005-0000-0000-000008000000}"/>
    <cellStyle name="Normal 2 2" xfId="17" xr:uid="{00000000-0005-0000-0000-000009000000}"/>
    <cellStyle name="Normal 2 3" xfId="18" xr:uid="{00000000-0005-0000-0000-00000A000000}"/>
    <cellStyle name="Normal 3" xfId="5" xr:uid="{00000000-0005-0000-0000-00000B000000}"/>
    <cellStyle name="Normal 4" xfId="6" xr:uid="{00000000-0005-0000-0000-00000C000000}"/>
    <cellStyle name="Normal 5" xfId="9" xr:uid="{00000000-0005-0000-0000-00000D000000}"/>
    <cellStyle name="Normal 6" xfId="10" xr:uid="{00000000-0005-0000-0000-00000E000000}"/>
    <cellStyle name="Normal 7" xfId="7" xr:uid="{00000000-0005-0000-0000-00000F000000}"/>
    <cellStyle name="Normal 8" xfId="20" xr:uid="{00000000-0005-0000-0000-000010000000}"/>
    <cellStyle name="Normal 9" xfId="22" xr:uid="{3718DAE8-E3F1-4F66-8D15-DF72E68C399A}"/>
    <cellStyle name="Pourcentage" xfId="1" builtinId="5"/>
    <cellStyle name="Pourcentage 2" xfId="19" xr:uid="{00000000-0005-0000-0000-000012000000}"/>
    <cellStyle name="Pourcentage 2 2" xfId="11" xr:uid="{00000000-0005-0000-0000-000013000000}"/>
    <cellStyle name="Pourcentage 3" xfId="21" xr:uid="{00000000-0005-0000-0000-000014000000}"/>
    <cellStyle name="Pourcentage 4" xfId="23" xr:uid="{A3A900A4-9CE9-4C87-A1A1-EF507EE37320}"/>
    <cellStyle name="Standard 3" xfId="8" xr:uid="{00000000-0005-0000-0000-00001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twoCellAnchor editAs="oneCell">
    <xdr:from>
      <xdr:col>2</xdr:col>
      <xdr:colOff>662940</xdr:colOff>
      <xdr:row>12</xdr:row>
      <xdr:rowOff>15241</xdr:rowOff>
    </xdr:from>
    <xdr:to>
      <xdr:col>8</xdr:col>
      <xdr:colOff>225008</xdr:colOff>
      <xdr:row>19</xdr:row>
      <xdr:rowOff>133351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142490" y="3215641"/>
          <a:ext cx="4781768" cy="1407160"/>
        </a:xfrm>
        <a:prstGeom prst="rect">
          <a:avLst/>
        </a:prstGeom>
      </xdr:spPr>
    </xdr:pic>
    <xdr:clientData/>
  </xdr:twoCellAnchor>
  <xdr:twoCellAnchor editAs="oneCell">
    <xdr:from>
      <xdr:col>2</xdr:col>
      <xdr:colOff>662940</xdr:colOff>
      <xdr:row>12</xdr:row>
      <xdr:rowOff>15241</xdr:rowOff>
    </xdr:from>
    <xdr:to>
      <xdr:col>8</xdr:col>
      <xdr:colOff>225008</xdr:colOff>
      <xdr:row>19</xdr:row>
      <xdr:rowOff>119744</xdr:rowOff>
    </xdr:to>
    <xdr:pic>
      <xdr:nvPicPr>
        <xdr:cNvPr id="4" name="Picture 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142490" y="3215641"/>
          <a:ext cx="4781768" cy="13935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673100</xdr:colOff>
      <xdr:row>0</xdr:row>
      <xdr:rowOff>0</xdr:rowOff>
    </xdr:from>
    <xdr:to>
      <xdr:col>12</xdr:col>
      <xdr:colOff>720724</xdr:colOff>
      <xdr:row>4</xdr:row>
      <xdr:rowOff>79376</xdr:rowOff>
    </xdr:to>
    <xdr:pic>
      <xdr:nvPicPr>
        <xdr:cNvPr id="2" name="Imag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3175" y="0"/>
          <a:ext cx="2333624" cy="8509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904875</xdr:colOff>
      <xdr:row>2</xdr:row>
      <xdr:rowOff>28575</xdr:rowOff>
    </xdr:from>
    <xdr:to>
      <xdr:col>11</xdr:col>
      <xdr:colOff>657224</xdr:colOff>
      <xdr:row>6</xdr:row>
      <xdr:rowOff>123826</xdr:rowOff>
    </xdr:to>
    <xdr:pic>
      <xdr:nvPicPr>
        <xdr:cNvPr id="2" name="Imag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6875" y="419100"/>
          <a:ext cx="2333624" cy="8572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847725</xdr:colOff>
      <xdr:row>2</xdr:row>
      <xdr:rowOff>9526</xdr:rowOff>
    </xdr:from>
    <xdr:to>
      <xdr:col>11</xdr:col>
      <xdr:colOff>104774</xdr:colOff>
      <xdr:row>5</xdr:row>
      <xdr:rowOff>161926</xdr:rowOff>
    </xdr:to>
    <xdr:pic>
      <xdr:nvPicPr>
        <xdr:cNvPr id="2" name="Imag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53600" y="400051"/>
          <a:ext cx="1971674" cy="723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314325</xdr:colOff>
      <xdr:row>2</xdr:row>
      <xdr:rowOff>9525</xdr:rowOff>
    </xdr:from>
    <xdr:to>
      <xdr:col>15</xdr:col>
      <xdr:colOff>457198</xdr:colOff>
      <xdr:row>5</xdr:row>
      <xdr:rowOff>161925</xdr:rowOff>
    </xdr:to>
    <xdr:pic>
      <xdr:nvPicPr>
        <xdr:cNvPr id="2" name="Imag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20725" y="371475"/>
          <a:ext cx="1971674" cy="723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685800</xdr:colOff>
      <xdr:row>2</xdr:row>
      <xdr:rowOff>47625</xdr:rowOff>
    </xdr:from>
    <xdr:to>
      <xdr:col>8</xdr:col>
      <xdr:colOff>1091179</xdr:colOff>
      <xdr:row>6</xdr:row>
      <xdr:rowOff>1059</xdr:rowOff>
    </xdr:to>
    <xdr:pic>
      <xdr:nvPicPr>
        <xdr:cNvPr id="2" name="Imag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5295900" y="438150"/>
          <a:ext cx="1929379" cy="7048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171450</xdr:colOff>
      <xdr:row>2</xdr:row>
      <xdr:rowOff>47625</xdr:rowOff>
    </xdr:from>
    <xdr:to>
      <xdr:col>11</xdr:col>
      <xdr:colOff>153774</xdr:colOff>
      <xdr:row>6</xdr:row>
      <xdr:rowOff>228600</xdr:rowOff>
    </xdr:to>
    <xdr:pic>
      <xdr:nvPicPr>
        <xdr:cNvPr id="2" name="Imag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5638800" y="409575"/>
          <a:ext cx="2268324" cy="8286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390525</xdr:colOff>
      <xdr:row>1</xdr:row>
      <xdr:rowOff>152400</xdr:rowOff>
    </xdr:from>
    <xdr:to>
      <xdr:col>13</xdr:col>
      <xdr:colOff>438149</xdr:colOff>
      <xdr:row>6</xdr:row>
      <xdr:rowOff>57151</xdr:rowOff>
    </xdr:to>
    <xdr:pic>
      <xdr:nvPicPr>
        <xdr:cNvPr id="2" name="Imag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72375" y="352425"/>
          <a:ext cx="2333624" cy="8572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SCFFDRT\Directions\CFF%20DOF-SUIVI%20ET%20CONTROLE%20SCF%20VMG%20DRT\ECBC%20-%20european%20covered%20bonds\Reporting%20ECBC\2024-03%20mars%20ECBC\nv%20_template_CBLF%20-%20HTT%202024%20-%20FINAL.xlsx" TargetMode="External"/><Relationship Id="rId1" Type="http://schemas.openxmlformats.org/officeDocument/2006/relationships/externalLinkPath" Target="/CFF%20DOF-SUIVI%20ET%20CONTROLE%20SCF%20VMG%20DRT/ECBC%20-%20european%20covered%20bonds/Reporting%20ECBC/2024-03%20mars%20ECBC/nv%20_template_CBLF%20-%20HTT%202024%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G1. Crisis M Payment Holidays"/>
      <sheetName val="E.g. General"/>
      <sheetName val="E.g. Other"/>
    </sheetNames>
    <sheetDataSet>
      <sheetData sheetId="0"/>
      <sheetData sheetId="1"/>
      <sheetData sheetId="2"/>
      <sheetData sheetId="3"/>
      <sheetData sheetId="4"/>
      <sheetData sheetId="5">
        <row r="15">
          <cell r="C15">
            <v>0</v>
          </cell>
        </row>
        <row r="28">
          <cell r="F28" t="str">
            <v>[For completion]</v>
          </cell>
        </row>
      </sheetData>
      <sheetData sheetId="6">
        <row r="10">
          <cell r="C10" t="str">
            <v>[For completion]</v>
          </cell>
        </row>
      </sheetData>
      <sheetData sheetId="7">
        <row r="80">
          <cell r="D80"/>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8.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3R0575" TargetMode="External"/><Relationship Id="rId7" Type="http://schemas.openxmlformats.org/officeDocument/2006/relationships/hyperlink" Target="https://foncier.fr/" TargetMode="External"/><Relationship Id="rId2" Type="http://schemas.openxmlformats.org/officeDocument/2006/relationships/hyperlink" Target="https://www.bis.org/basel_framework/chapter/CRE/20.htm?tldate=20250101" TargetMode="External"/><Relationship Id="rId1" Type="http://schemas.openxmlformats.org/officeDocument/2006/relationships/hyperlink" Target="https://www.coveredbondlabel.com/issuer/10-compagnie-de-financement-foncier" TargetMode="External"/><Relationship Id="rId6" Type="http://schemas.openxmlformats.org/officeDocument/2006/relationships/hyperlink" Target="https://compare.coveredbondlabel.com/compare/table" TargetMode="External"/><Relationship Id="rId5" Type="http://schemas.openxmlformats.org/officeDocument/2006/relationships/hyperlink" Target="https://eur-lex.europa.eu/eli/dir/2019/2162/oj" TargetMode="External"/><Relationship Id="rId4" Type="http://schemas.openxmlformats.org/officeDocument/2006/relationships/hyperlink" Target="http://eur-lex.europa.eu/legal-content/EN/TXT/?uri=CELEX%3A32015R0061"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compare.coveredbondlabel.com/compare/table" TargetMode="External"/><Relationship Id="rId2" Type="http://schemas.openxmlformats.org/officeDocument/2006/relationships/hyperlink" Target="https://foncier.fr/" TargetMode="External"/><Relationship Id="rId1" Type="http://schemas.openxmlformats.org/officeDocument/2006/relationships/hyperlink" Target="http://www.creditfoncier.com/nous-connaitre/espace-documentation" TargetMode="External"/><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847A75"/>
  </sheetPr>
  <dimension ref="B1:J43"/>
  <sheetViews>
    <sheetView zoomScale="80" zoomScaleNormal="80" workbookViewId="0">
      <selection activeCell="F11" sqref="F11"/>
    </sheetView>
  </sheetViews>
  <sheetFormatPr baseColWidth="10" defaultColWidth="8.7265625"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13</v>
      </c>
      <c r="G5" s="6"/>
      <c r="H5" s="6"/>
      <c r="I5" s="6"/>
      <c r="J5" s="7"/>
    </row>
    <row r="6" spans="2:10" ht="41.25" customHeight="1" x14ac:dyDescent="0.35">
      <c r="B6" s="5"/>
      <c r="C6" s="6"/>
      <c r="D6" s="6"/>
      <c r="E6" s="686" t="s">
        <v>3371</v>
      </c>
      <c r="F6" s="686"/>
      <c r="G6" s="686"/>
      <c r="H6" s="6"/>
      <c r="I6" s="6"/>
      <c r="J6" s="7"/>
    </row>
    <row r="7" spans="2:10" ht="26" x14ac:dyDescent="0.35">
      <c r="B7" s="5"/>
      <c r="C7" s="6"/>
      <c r="D7" s="6"/>
      <c r="E7" s="6"/>
      <c r="F7" s="10" t="s">
        <v>461</v>
      </c>
      <c r="G7" s="6"/>
      <c r="H7" s="6"/>
      <c r="I7" s="6"/>
      <c r="J7" s="7"/>
    </row>
    <row r="8" spans="2:10" ht="26" x14ac:dyDescent="0.35">
      <c r="B8" s="5"/>
      <c r="C8" s="6"/>
      <c r="D8" s="6"/>
      <c r="E8" s="6"/>
      <c r="F8" s="10" t="s">
        <v>1136</v>
      </c>
      <c r="G8" s="6"/>
      <c r="H8" s="6"/>
      <c r="I8" s="6"/>
      <c r="J8" s="7"/>
    </row>
    <row r="9" spans="2:10" ht="21" x14ac:dyDescent="0.35">
      <c r="B9" s="5"/>
      <c r="C9" s="6"/>
      <c r="D9" s="6"/>
      <c r="E9" s="6"/>
      <c r="F9" s="11" t="s">
        <v>3376</v>
      </c>
      <c r="G9" s="6"/>
      <c r="H9" s="6"/>
      <c r="I9" s="6"/>
      <c r="J9" s="7"/>
    </row>
    <row r="10" spans="2:10" ht="21" x14ac:dyDescent="0.35">
      <c r="B10" s="5"/>
      <c r="C10" s="6"/>
      <c r="D10" s="6"/>
      <c r="E10" s="6"/>
      <c r="F10" s="11" t="s">
        <v>3377</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14</v>
      </c>
      <c r="G22" s="6"/>
      <c r="H22" s="6"/>
      <c r="I22" s="6"/>
      <c r="J22" s="7"/>
    </row>
    <row r="23" spans="2:10" x14ac:dyDescent="0.35">
      <c r="B23" s="5"/>
      <c r="C23" s="6"/>
      <c r="D23" s="6"/>
      <c r="E23" s="6"/>
      <c r="F23" s="13"/>
      <c r="G23" s="6"/>
      <c r="H23" s="6"/>
      <c r="I23" s="6"/>
      <c r="J23" s="7"/>
    </row>
    <row r="24" spans="2:10" x14ac:dyDescent="0.35">
      <c r="B24" s="5"/>
      <c r="C24" s="6"/>
      <c r="D24" s="691" t="s">
        <v>15</v>
      </c>
      <c r="E24" s="690" t="s">
        <v>16</v>
      </c>
      <c r="F24" s="690"/>
      <c r="G24" s="690"/>
      <c r="H24" s="690"/>
      <c r="I24" s="6"/>
      <c r="J24" s="7"/>
    </row>
    <row r="25" spans="2:10" x14ac:dyDescent="0.35">
      <c r="B25" s="5"/>
      <c r="C25" s="6"/>
      <c r="D25" s="6"/>
      <c r="H25" s="6"/>
      <c r="I25" s="6"/>
      <c r="J25" s="7"/>
    </row>
    <row r="26" spans="2:10" x14ac:dyDescent="0.35">
      <c r="B26" s="5"/>
      <c r="C26" s="6"/>
      <c r="D26" s="691" t="s">
        <v>17</v>
      </c>
      <c r="E26" s="690"/>
      <c r="F26" s="690"/>
      <c r="G26" s="690"/>
      <c r="H26" s="690"/>
      <c r="I26" s="6"/>
      <c r="J26" s="7"/>
    </row>
    <row r="27" spans="2:10" x14ac:dyDescent="0.35">
      <c r="B27" s="5"/>
      <c r="C27" s="6"/>
      <c r="D27" s="564"/>
      <c r="E27" s="564"/>
      <c r="F27" s="564"/>
      <c r="G27" s="564"/>
      <c r="H27" s="564"/>
      <c r="I27" s="6"/>
      <c r="J27" s="7"/>
    </row>
    <row r="28" spans="2:10" x14ac:dyDescent="0.35">
      <c r="B28" s="5"/>
      <c r="C28" s="6"/>
      <c r="D28" s="691" t="s">
        <v>18</v>
      </c>
      <c r="E28" s="690" t="s">
        <v>16</v>
      </c>
      <c r="F28" s="690"/>
      <c r="G28" s="690"/>
      <c r="H28" s="690"/>
      <c r="I28" s="6"/>
      <c r="J28" s="7"/>
    </row>
    <row r="29" spans="2:10" x14ac:dyDescent="0.35">
      <c r="B29" s="5"/>
      <c r="C29" s="6"/>
      <c r="D29" s="564"/>
      <c r="E29" s="564"/>
      <c r="F29" s="564"/>
      <c r="G29" s="564"/>
      <c r="H29" s="564"/>
      <c r="I29" s="6"/>
      <c r="J29" s="7"/>
    </row>
    <row r="30" spans="2:10" x14ac:dyDescent="0.35">
      <c r="B30" s="5"/>
      <c r="C30" s="6"/>
      <c r="D30" s="691" t="s">
        <v>2361</v>
      </c>
      <c r="E30" s="690" t="s">
        <v>16</v>
      </c>
      <c r="F30" s="690"/>
      <c r="G30" s="690"/>
      <c r="H30" s="690"/>
      <c r="I30" s="6"/>
      <c r="J30" s="7"/>
    </row>
    <row r="31" spans="2:10" x14ac:dyDescent="0.35">
      <c r="B31" s="5"/>
      <c r="C31" s="6"/>
      <c r="D31" s="564"/>
      <c r="E31" s="564"/>
      <c r="F31" s="564"/>
      <c r="G31" s="564"/>
      <c r="H31" s="564"/>
      <c r="I31" s="6"/>
      <c r="J31" s="7"/>
    </row>
    <row r="32" spans="2:10" x14ac:dyDescent="0.35">
      <c r="B32" s="5"/>
      <c r="C32" s="6"/>
      <c r="D32" s="691" t="s">
        <v>19</v>
      </c>
      <c r="E32" s="690" t="s">
        <v>16</v>
      </c>
      <c r="F32" s="690"/>
      <c r="G32" s="690"/>
      <c r="H32" s="690"/>
      <c r="I32" s="6"/>
      <c r="J32" s="7"/>
    </row>
    <row r="33" spans="2:10" x14ac:dyDescent="0.35">
      <c r="B33" s="5"/>
      <c r="C33" s="6"/>
      <c r="I33" s="6"/>
      <c r="J33" s="7"/>
    </row>
    <row r="34" spans="2:10" x14ac:dyDescent="0.35">
      <c r="B34" s="5"/>
      <c r="C34" s="6"/>
      <c r="D34" s="691" t="s">
        <v>20</v>
      </c>
      <c r="E34" s="690" t="s">
        <v>16</v>
      </c>
      <c r="F34" s="690"/>
      <c r="G34" s="690"/>
      <c r="H34" s="690"/>
      <c r="I34" s="6"/>
      <c r="J34" s="7"/>
    </row>
    <row r="35" spans="2:10" x14ac:dyDescent="0.35">
      <c r="B35" s="5"/>
      <c r="C35" s="6"/>
      <c r="D35" s="6"/>
      <c r="E35" s="6"/>
      <c r="F35" s="6"/>
      <c r="G35" s="6"/>
      <c r="H35" s="6"/>
      <c r="I35" s="6"/>
      <c r="J35" s="7"/>
    </row>
    <row r="36" spans="2:10" x14ac:dyDescent="0.35">
      <c r="B36" s="5"/>
      <c r="C36" s="6"/>
      <c r="D36" s="687" t="s">
        <v>2362</v>
      </c>
      <c r="E36" s="688"/>
      <c r="F36" s="688"/>
      <c r="G36" s="688"/>
      <c r="H36" s="688"/>
      <c r="I36" s="6"/>
      <c r="J36" s="7"/>
    </row>
    <row r="37" spans="2:10" x14ac:dyDescent="0.35">
      <c r="B37" s="5"/>
      <c r="C37" s="6"/>
      <c r="D37" s="6"/>
      <c r="E37" s="6"/>
      <c r="F37" s="13"/>
      <c r="G37" s="6"/>
      <c r="H37" s="6"/>
      <c r="I37" s="6"/>
      <c r="J37" s="7"/>
    </row>
    <row r="38" spans="2:10" x14ac:dyDescent="0.35">
      <c r="B38" s="5"/>
      <c r="C38" s="6"/>
      <c r="D38" s="687" t="s">
        <v>1694</v>
      </c>
      <c r="E38" s="688"/>
      <c r="F38" s="688"/>
      <c r="G38" s="688"/>
      <c r="H38" s="688"/>
      <c r="I38" s="6"/>
      <c r="J38" s="7"/>
    </row>
    <row r="39" spans="2:10" x14ac:dyDescent="0.35">
      <c r="B39" s="5"/>
      <c r="C39" s="6"/>
      <c r="I39" s="6"/>
      <c r="J39" s="7"/>
    </row>
    <row r="40" spans="2:10" x14ac:dyDescent="0.35">
      <c r="B40" s="5"/>
      <c r="C40" s="6"/>
      <c r="D40" s="689" t="s">
        <v>2363</v>
      </c>
      <c r="E40" s="690" t="s">
        <v>16</v>
      </c>
      <c r="F40" s="690"/>
      <c r="G40" s="690"/>
      <c r="H40" s="690"/>
      <c r="I40" s="6"/>
      <c r="J40" s="7"/>
    </row>
    <row r="41" spans="2:10" x14ac:dyDescent="0.35">
      <c r="B41" s="5"/>
      <c r="C41" s="6"/>
      <c r="D41" s="6"/>
      <c r="E41" s="564"/>
      <c r="F41" s="564"/>
      <c r="G41" s="564"/>
      <c r="H41" s="564"/>
      <c r="I41" s="6"/>
      <c r="J41" s="7"/>
    </row>
    <row r="42" spans="2:10" x14ac:dyDescent="0.35">
      <c r="B42" s="5"/>
      <c r="C42" s="6"/>
      <c r="D42" s="689" t="s">
        <v>2364</v>
      </c>
      <c r="E42" s="690"/>
      <c r="F42" s="690"/>
      <c r="G42" s="690"/>
      <c r="H42" s="690"/>
      <c r="I42" s="6"/>
      <c r="J42" s="7"/>
    </row>
    <row r="43" spans="2:10" ht="15" thickBot="1" x14ac:dyDescent="0.4">
      <c r="B43" s="14"/>
      <c r="C43" s="15"/>
      <c r="D43" s="15"/>
      <c r="E43" s="15"/>
      <c r="F43" s="15"/>
      <c r="G43" s="15"/>
      <c r="H43" s="15"/>
      <c r="I43" s="15"/>
      <c r="J43" s="16"/>
    </row>
  </sheetData>
  <mergeCells count="11">
    <mergeCell ref="E6:G6"/>
    <mergeCell ref="D38:H38"/>
    <mergeCell ref="D40:H40"/>
    <mergeCell ref="D42:H42"/>
    <mergeCell ref="D36:H36"/>
    <mergeCell ref="D24:H24"/>
    <mergeCell ref="D26:H26"/>
    <mergeCell ref="D28:H28"/>
    <mergeCell ref="D30:H30"/>
    <mergeCell ref="D32:H32"/>
    <mergeCell ref="D34:H34"/>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B2. HTT Public Sector Assets'!A1" display="Worksheet C: HTT Public Sector Assets" xr:uid="{00000000-0004-0000-0000-000002000000}"/>
    <hyperlink ref="D32:H32" location="'C. HTT Harmonised Glossary'!A1" display="Worksheet C: HTT Harmonised Glossary" xr:uid="{00000000-0004-0000-0000-000003000000}"/>
    <hyperlink ref="D30:H30" location="'B3. HTT Shipping Assets'!A1" display="Worksheet B3: HTT Shipping Assets" xr:uid="{00000000-0004-0000-0000-000004000000}"/>
    <hyperlink ref="D34:H34" location="Disclaimer!A1" display="Disclaimer" xr:uid="{00000000-0004-0000-0000-000005000000}"/>
    <hyperlink ref="D40:H40" location="'F1. Optional Sustainable M data'!A1" display="Worksheet F1: Optional Sustainable M data" xr:uid="{00000000-0004-0000-0000-000006000000}"/>
    <hyperlink ref="D42:H42" location="'F1. Optional Sustainable M data'!A1" display="Temp. Optional COVID 19 impact" xr:uid="{00000000-0004-0000-0000-000007000000}"/>
  </hyperlinks>
  <pageMargins left="0.70866141732283472" right="0.70866141732283472" top="0.55118110236220474" bottom="0.35433070866141736" header="0.11811023622047245" footer="0.31496062992125984"/>
  <pageSetup paperSize="9" scale="5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0">
    <tabColor theme="3" tint="0.39997558519241921"/>
    <pageSetUpPr fitToPage="1"/>
  </sheetPr>
  <dimension ref="A1:CS245"/>
  <sheetViews>
    <sheetView showGridLines="0" topLeftCell="A182" zoomScale="80" zoomScaleNormal="80" zoomScaleSheetLayoutView="80" workbookViewId="0">
      <selection activeCell="H183" sqref="H183"/>
    </sheetView>
  </sheetViews>
  <sheetFormatPr baseColWidth="10" defaultColWidth="11.453125" defaultRowHeight="14.5" x14ac:dyDescent="0.35"/>
  <cols>
    <col min="1" max="1" width="3.1796875" customWidth="1"/>
    <col min="2" max="2" width="6" style="1" customWidth="1"/>
    <col min="3" max="3" width="33.1796875" customWidth="1"/>
    <col min="4" max="4" width="15.26953125" customWidth="1"/>
    <col min="5" max="5" width="15.453125" bestFit="1" customWidth="1"/>
    <col min="6" max="6" width="14.81640625" customWidth="1"/>
    <col min="7" max="10" width="11.453125" customWidth="1"/>
    <col min="11" max="11" width="40.7265625" customWidth="1"/>
    <col min="12" max="12" width="3.81640625" customWidth="1"/>
  </cols>
  <sheetData>
    <row r="1" spans="1:97" ht="15" thickBot="1" x14ac:dyDescent="0.4"/>
    <row r="2" spans="1:97" s="266" customFormat="1" x14ac:dyDescent="0.35">
      <c r="A2"/>
      <c r="B2" s="262"/>
      <c r="C2" s="263" t="s">
        <v>1298</v>
      </c>
      <c r="D2" s="264"/>
      <c r="E2" s="264"/>
      <c r="F2" s="264"/>
      <c r="G2" s="264"/>
      <c r="H2" s="264"/>
      <c r="I2" s="264"/>
      <c r="J2" s="264"/>
      <c r="K2" s="264"/>
      <c r="L2" s="265"/>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row>
    <row r="3" spans="1:97" x14ac:dyDescent="0.35">
      <c r="B3" s="267"/>
      <c r="L3" s="268"/>
    </row>
    <row r="4" spans="1:97" x14ac:dyDescent="0.35">
      <c r="B4" s="267"/>
      <c r="C4" s="269" t="s">
        <v>1299</v>
      </c>
      <c r="D4" s="774" t="s">
        <v>1136</v>
      </c>
      <c r="E4" s="774"/>
      <c r="F4" s="774"/>
      <c r="L4" s="268"/>
    </row>
    <row r="5" spans="1:97" x14ac:dyDescent="0.35">
      <c r="B5" s="267"/>
      <c r="C5" s="269" t="s">
        <v>1174</v>
      </c>
      <c r="D5" s="270">
        <f>'D1. NTT Overview'!D5</f>
        <v>45930</v>
      </c>
      <c r="L5" s="268"/>
    </row>
    <row r="6" spans="1:97" x14ac:dyDescent="0.35">
      <c r="B6" s="267"/>
      <c r="L6" s="268"/>
    </row>
    <row r="7" spans="1:97" s="271" customFormat="1" ht="13" x14ac:dyDescent="0.3">
      <c r="B7" s="127">
        <v>4</v>
      </c>
      <c r="C7" s="128" t="s">
        <v>1366</v>
      </c>
      <c r="D7" s="128"/>
      <c r="E7" s="128"/>
      <c r="F7" s="128"/>
      <c r="G7" s="128"/>
      <c r="H7" s="128"/>
      <c r="I7" s="128"/>
      <c r="J7" s="128"/>
      <c r="K7" s="128"/>
      <c r="L7" s="272"/>
    </row>
    <row r="8" spans="1:97" s="271" customFormat="1" ht="12.5" x14ac:dyDescent="0.25">
      <c r="B8" s="273"/>
      <c r="L8" s="274"/>
    </row>
    <row r="9" spans="1:97" s="271" customFormat="1" ht="12.5" x14ac:dyDescent="0.25">
      <c r="B9" s="273"/>
      <c r="C9" s="275" t="s">
        <v>1367</v>
      </c>
      <c r="L9" s="274"/>
    </row>
    <row r="10" spans="1:97" s="271" customFormat="1" ht="12.5" x14ac:dyDescent="0.25">
      <c r="B10" s="273"/>
      <c r="C10" s="275"/>
      <c r="L10" s="274"/>
    </row>
    <row r="11" spans="1:97" s="271" customFormat="1" ht="13" x14ac:dyDescent="0.3">
      <c r="B11" s="273" t="s">
        <v>1244</v>
      </c>
      <c r="C11" s="276" t="s">
        <v>1267</v>
      </c>
      <c r="L11" s="274"/>
    </row>
    <row r="12" spans="1:97" s="271" customFormat="1" ht="12.5" x14ac:dyDescent="0.25">
      <c r="B12" s="273"/>
      <c r="L12" s="274"/>
    </row>
    <row r="13" spans="1:97" s="271" customFormat="1" ht="39" x14ac:dyDescent="0.25">
      <c r="B13" s="273"/>
      <c r="D13" s="193" t="s">
        <v>1368</v>
      </c>
      <c r="E13" s="193" t="s">
        <v>1369</v>
      </c>
      <c r="L13" s="274"/>
    </row>
    <row r="14" spans="1:97" s="271" customFormat="1" ht="12.5" x14ac:dyDescent="0.25">
      <c r="B14" s="273"/>
      <c r="C14" s="277" t="s">
        <v>1370</v>
      </c>
      <c r="D14" s="282">
        <v>0.9647515134101472</v>
      </c>
      <c r="E14" s="282">
        <v>0.34851056531263191</v>
      </c>
      <c r="L14" s="274"/>
    </row>
    <row r="15" spans="1:97" s="271" customFormat="1" ht="13" x14ac:dyDescent="0.3">
      <c r="B15" s="273"/>
      <c r="C15" s="279" t="s">
        <v>1245</v>
      </c>
      <c r="D15" s="280"/>
      <c r="E15" s="280"/>
      <c r="L15" s="274"/>
    </row>
    <row r="16" spans="1:97" s="271" customFormat="1" x14ac:dyDescent="0.35">
      <c r="B16" s="273"/>
      <c r="C16" s="281" t="s">
        <v>1246</v>
      </c>
      <c r="D16" s="776">
        <v>7.0135640935608872E-3</v>
      </c>
      <c r="E16" s="776">
        <v>2.5336069994472557E-3</v>
      </c>
      <c r="I16"/>
      <c r="L16" s="274"/>
    </row>
    <row r="17" spans="2:12" s="271" customFormat="1" x14ac:dyDescent="0.35">
      <c r="B17" s="273"/>
      <c r="C17" s="281" t="s">
        <v>1247</v>
      </c>
      <c r="D17" s="777"/>
      <c r="E17" s="777"/>
      <c r="I17"/>
      <c r="L17" s="274"/>
    </row>
    <row r="18" spans="2:12" s="271" customFormat="1" x14ac:dyDescent="0.35">
      <c r="B18" s="273"/>
      <c r="C18" s="281" t="s">
        <v>1248</v>
      </c>
      <c r="D18" s="282">
        <v>1.8907875966052761E-3</v>
      </c>
      <c r="E18" s="282">
        <v>6.8303541898552316E-4</v>
      </c>
      <c r="I18"/>
      <c r="L18" s="274"/>
    </row>
    <row r="19" spans="2:12" s="271" customFormat="1" x14ac:dyDescent="0.35">
      <c r="B19" s="273"/>
      <c r="C19" s="281" t="s">
        <v>1249</v>
      </c>
      <c r="D19" s="282">
        <v>2.1267603273045321E-3</v>
      </c>
      <c r="E19" s="282">
        <v>7.6827912021970894E-4</v>
      </c>
      <c r="I19"/>
      <c r="L19" s="274"/>
    </row>
    <row r="20" spans="2:12" s="271" customFormat="1" x14ac:dyDescent="0.35">
      <c r="B20" s="273"/>
      <c r="C20" s="281" t="s">
        <v>1250</v>
      </c>
      <c r="D20" s="282">
        <v>2.4188527220811398E-2</v>
      </c>
      <c r="E20" s="282">
        <v>8.7379570579860996E-3</v>
      </c>
      <c r="I20"/>
      <c r="L20" s="274"/>
    </row>
    <row r="21" spans="2:12" s="271" customFormat="1" x14ac:dyDescent="0.35">
      <c r="B21" s="273"/>
      <c r="C21" s="283" t="s">
        <v>1371</v>
      </c>
      <c r="D21" s="284">
        <f>D19+D20</f>
        <v>2.6315287548115931E-2</v>
      </c>
      <c r="E21" s="284">
        <f>E19+E20</f>
        <v>9.506236178205809E-3</v>
      </c>
      <c r="I21"/>
      <c r="L21" s="274"/>
    </row>
    <row r="22" spans="2:12" s="271" customFormat="1" ht="12.5" x14ac:dyDescent="0.25">
      <c r="B22" s="273"/>
      <c r="L22" s="274"/>
    </row>
    <row r="23" spans="2:12" x14ac:dyDescent="0.35">
      <c r="B23" s="273"/>
      <c r="C23" s="285"/>
      <c r="D23" s="285"/>
      <c r="L23" s="268"/>
    </row>
    <row r="24" spans="2:12" x14ac:dyDescent="0.35">
      <c r="B24" s="273" t="s">
        <v>1251</v>
      </c>
      <c r="C24" s="276" t="s">
        <v>1267</v>
      </c>
      <c r="D24" s="286"/>
      <c r="L24" s="268"/>
    </row>
    <row r="25" spans="2:12" x14ac:dyDescent="0.35">
      <c r="B25" s="273"/>
      <c r="C25" s="287"/>
      <c r="D25" s="286"/>
      <c r="L25" s="268"/>
    </row>
    <row r="26" spans="2:12" ht="39.5" thickBot="1" x14ac:dyDescent="0.4">
      <c r="B26" s="273"/>
      <c r="C26" s="149" t="s">
        <v>1252</v>
      </c>
      <c r="D26" s="149" t="s">
        <v>0</v>
      </c>
      <c r="E26" s="193" t="s">
        <v>1368</v>
      </c>
      <c r="F26" s="193" t="s">
        <v>1369</v>
      </c>
      <c r="G26" s="288"/>
      <c r="H26" s="285"/>
      <c r="I26" s="289"/>
      <c r="J26" s="1"/>
      <c r="K26" s="1"/>
      <c r="L26" s="268"/>
    </row>
    <row r="27" spans="2:12" x14ac:dyDescent="0.35">
      <c r="B27" s="273"/>
      <c r="C27" s="290"/>
      <c r="D27" s="158" t="s">
        <v>461</v>
      </c>
      <c r="E27" s="482">
        <f>SUM(D16:D20)</f>
        <v>3.5219639238282092E-2</v>
      </c>
      <c r="F27" s="482">
        <f>SUM(E16:E20)</f>
        <v>1.2722878596638587E-2</v>
      </c>
      <c r="H27" s="292"/>
      <c r="L27" s="268"/>
    </row>
    <row r="28" spans="2:12" x14ac:dyDescent="0.35">
      <c r="B28" s="273"/>
      <c r="C28" s="293"/>
      <c r="D28" s="158"/>
      <c r="E28" s="294"/>
      <c r="F28" s="294"/>
      <c r="L28" s="268"/>
    </row>
    <row r="29" spans="2:12" x14ac:dyDescent="0.35">
      <c r="B29" s="273"/>
      <c r="C29" s="295"/>
      <c r="D29" s="158"/>
      <c r="E29" s="294"/>
      <c r="F29" s="294"/>
      <c r="L29" s="268"/>
    </row>
    <row r="30" spans="2:12" x14ac:dyDescent="0.35">
      <c r="B30" s="273"/>
      <c r="C30" s="285"/>
      <c r="D30" s="285"/>
      <c r="L30" s="268"/>
    </row>
    <row r="31" spans="2:12" x14ac:dyDescent="0.35">
      <c r="B31" s="273"/>
      <c r="C31" s="285"/>
      <c r="D31" s="285"/>
      <c r="L31" s="268"/>
    </row>
    <row r="32" spans="2:12" s="271" customFormat="1" ht="13" x14ac:dyDescent="0.3">
      <c r="B32" s="273" t="s">
        <v>1253</v>
      </c>
      <c r="C32" s="276" t="s">
        <v>1372</v>
      </c>
      <c r="L32" s="274"/>
    </row>
    <row r="33" spans="2:12" x14ac:dyDescent="0.35">
      <c r="B33" s="273"/>
      <c r="C33" s="285"/>
      <c r="D33" s="285"/>
      <c r="L33" s="268"/>
    </row>
    <row r="34" spans="2:12" ht="39" x14ac:dyDescent="0.35">
      <c r="B34" s="273"/>
      <c r="C34" s="775" t="s">
        <v>1373</v>
      </c>
      <c r="D34" s="775"/>
      <c r="E34" s="193" t="s">
        <v>1368</v>
      </c>
      <c r="L34" s="268"/>
    </row>
    <row r="35" spans="2:12" x14ac:dyDescent="0.35">
      <c r="B35" s="273"/>
      <c r="C35" s="772" t="s">
        <v>461</v>
      </c>
      <c r="D35" s="773"/>
      <c r="E35" s="296">
        <f>SUM(E36:E49)</f>
        <v>0.98196158799639299</v>
      </c>
      <c r="L35" s="268"/>
    </row>
    <row r="36" spans="2:12" x14ac:dyDescent="0.35">
      <c r="B36" s="273"/>
      <c r="C36" s="770" t="s">
        <v>1161</v>
      </c>
      <c r="D36" s="771" t="s">
        <v>1161</v>
      </c>
      <c r="E36" s="297">
        <v>8.7300416864713556E-2</v>
      </c>
      <c r="L36" s="268"/>
    </row>
    <row r="37" spans="2:12" x14ac:dyDescent="0.35">
      <c r="B37" s="273"/>
      <c r="C37" s="770" t="s">
        <v>1162</v>
      </c>
      <c r="D37" s="771" t="s">
        <v>1162</v>
      </c>
      <c r="E37" s="297">
        <v>1.7781084855988755E-2</v>
      </c>
      <c r="L37" s="268"/>
    </row>
    <row r="38" spans="2:12" x14ac:dyDescent="0.35">
      <c r="B38" s="273"/>
      <c r="C38" s="770" t="s">
        <v>1163</v>
      </c>
      <c r="D38" s="771" t="s">
        <v>1163</v>
      </c>
      <c r="E38" s="297">
        <v>2.2898919722227452E-2</v>
      </c>
      <c r="L38" s="268"/>
    </row>
    <row r="39" spans="2:12" x14ac:dyDescent="0.35">
      <c r="B39" s="273"/>
      <c r="C39" s="770" t="s">
        <v>1164</v>
      </c>
      <c r="D39" s="771" t="s">
        <v>1164</v>
      </c>
      <c r="E39" s="297">
        <v>2.7392791630027762E-2</v>
      </c>
      <c r="L39" s="268"/>
    </row>
    <row r="40" spans="2:12" x14ac:dyDescent="0.35">
      <c r="B40" s="273"/>
      <c r="C40" s="770" t="s">
        <v>1150</v>
      </c>
      <c r="D40" s="771" t="s">
        <v>1150</v>
      </c>
      <c r="E40" s="297">
        <v>1.3300256885117247E-3</v>
      </c>
      <c r="L40" s="268"/>
    </row>
    <row r="41" spans="2:12" x14ac:dyDescent="0.35">
      <c r="B41" s="273"/>
      <c r="C41" s="770" t="s">
        <v>1151</v>
      </c>
      <c r="D41" s="771" t="s">
        <v>1151</v>
      </c>
      <c r="E41" s="297">
        <v>3.9659451268903329E-2</v>
      </c>
      <c r="L41" s="268"/>
    </row>
    <row r="42" spans="2:12" x14ac:dyDescent="0.35">
      <c r="B42" s="273"/>
      <c r="C42" s="770" t="s">
        <v>1152</v>
      </c>
      <c r="D42" s="771" t="s">
        <v>1152</v>
      </c>
      <c r="E42" s="297">
        <v>9.2630793436835043E-2</v>
      </c>
      <c r="L42" s="268"/>
    </row>
    <row r="43" spans="2:12" x14ac:dyDescent="0.35">
      <c r="B43" s="273"/>
      <c r="C43" s="770" t="s">
        <v>1153</v>
      </c>
      <c r="D43" s="771" t="s">
        <v>1153</v>
      </c>
      <c r="E43" s="297">
        <v>0.31282621447812858</v>
      </c>
      <c r="L43" s="268"/>
    </row>
    <row r="44" spans="2:12" x14ac:dyDescent="0.35">
      <c r="B44" s="273"/>
      <c r="C44" s="770" t="s">
        <v>1154</v>
      </c>
      <c r="D44" s="771" t="s">
        <v>1154</v>
      </c>
      <c r="E44" s="297">
        <v>4.7436698925756741E-2</v>
      </c>
      <c r="L44" s="268"/>
    </row>
    <row r="45" spans="2:12" x14ac:dyDescent="0.35">
      <c r="B45" s="273"/>
      <c r="C45" s="770" t="s">
        <v>1155</v>
      </c>
      <c r="D45" s="771" t="s">
        <v>1155</v>
      </c>
      <c r="E45" s="297">
        <v>7.8733591443062328E-2</v>
      </c>
      <c r="L45" s="268"/>
    </row>
    <row r="46" spans="2:12" x14ac:dyDescent="0.35">
      <c r="B46" s="273"/>
      <c r="C46" s="770" t="s">
        <v>1156</v>
      </c>
      <c r="D46" s="771" t="s">
        <v>1156</v>
      </c>
      <c r="E46" s="297">
        <v>0.11713302441094846</v>
      </c>
      <c r="L46" s="268"/>
    </row>
    <row r="47" spans="2:12" x14ac:dyDescent="0.35">
      <c r="B47" s="273"/>
      <c r="C47" s="770" t="s">
        <v>1165</v>
      </c>
      <c r="D47" s="771" t="s">
        <v>1165</v>
      </c>
      <c r="E47" s="297">
        <v>3.0907110309147199E-3</v>
      </c>
      <c r="L47" s="268"/>
    </row>
    <row r="48" spans="2:12" x14ac:dyDescent="0.35">
      <c r="B48" s="273"/>
      <c r="C48" s="770" t="s">
        <v>1157</v>
      </c>
      <c r="D48" s="771" t="s">
        <v>1157</v>
      </c>
      <c r="E48" s="297">
        <v>4.3194326770306324E-2</v>
      </c>
      <c r="L48" s="268"/>
    </row>
    <row r="49" spans="2:12" x14ac:dyDescent="0.35">
      <c r="B49" s="273"/>
      <c r="C49" s="770" t="s">
        <v>1158</v>
      </c>
      <c r="D49" s="771" t="s">
        <v>1158</v>
      </c>
      <c r="E49" s="297">
        <v>9.0553537470068265E-2</v>
      </c>
      <c r="L49" s="268"/>
    </row>
    <row r="50" spans="2:12" x14ac:dyDescent="0.35">
      <c r="B50" s="273"/>
      <c r="C50" s="772" t="s">
        <v>445</v>
      </c>
      <c r="D50" s="773"/>
      <c r="E50" s="296">
        <f>SUM(E51:E53)</f>
        <v>1.749446018647401E-2</v>
      </c>
      <c r="L50" s="268"/>
    </row>
    <row r="51" spans="2:12" x14ac:dyDescent="0.35">
      <c r="B51" s="273"/>
      <c r="C51" s="770" t="s">
        <v>1374</v>
      </c>
      <c r="D51" s="771"/>
      <c r="E51" s="297">
        <v>1.454737345396688E-3</v>
      </c>
      <c r="L51" s="268"/>
    </row>
    <row r="52" spans="2:12" x14ac:dyDescent="0.35">
      <c r="B52" s="273"/>
      <c r="C52" s="770" t="s">
        <v>1375</v>
      </c>
      <c r="D52" s="771"/>
      <c r="E52" s="297">
        <v>9.3596462135046247E-3</v>
      </c>
      <c r="L52" s="268"/>
    </row>
    <row r="53" spans="2:12" x14ac:dyDescent="0.35">
      <c r="B53" s="273"/>
      <c r="C53" s="770" t="s">
        <v>1376</v>
      </c>
      <c r="D53" s="771"/>
      <c r="E53" s="297">
        <v>6.6800766275726979E-3</v>
      </c>
      <c r="L53" s="268"/>
    </row>
    <row r="54" spans="2:12" x14ac:dyDescent="0.35">
      <c r="B54" s="273"/>
      <c r="C54" s="772" t="s">
        <v>467</v>
      </c>
      <c r="D54" s="773"/>
      <c r="E54" s="296">
        <v>6.4402325683202903E-4</v>
      </c>
      <c r="L54" s="268"/>
    </row>
    <row r="55" spans="2:12" x14ac:dyDescent="0.35">
      <c r="B55" s="273"/>
      <c r="C55" s="285"/>
      <c r="D55" s="285"/>
      <c r="L55" s="268"/>
    </row>
    <row r="56" spans="2:12" x14ac:dyDescent="0.35">
      <c r="B56" s="273"/>
      <c r="L56" s="268"/>
    </row>
    <row r="57" spans="2:12" s="286" customFormat="1" ht="13" x14ac:dyDescent="0.3">
      <c r="B57" s="273" t="s">
        <v>1257</v>
      </c>
      <c r="C57" s="276" t="s">
        <v>1377</v>
      </c>
      <c r="L57" s="298"/>
    </row>
    <row r="58" spans="2:12" x14ac:dyDescent="0.35">
      <c r="B58" s="273"/>
      <c r="H58" s="299"/>
      <c r="I58" s="299"/>
      <c r="L58" s="268"/>
    </row>
    <row r="59" spans="2:12" s="286" customFormat="1" ht="13" x14ac:dyDescent="0.3">
      <c r="B59" s="273"/>
      <c r="C59" s="276"/>
      <c r="H59" s="301"/>
      <c r="I59" s="301"/>
      <c r="L59" s="298"/>
    </row>
    <row r="60" spans="2:12" s="286" customFormat="1" ht="13" x14ac:dyDescent="0.3">
      <c r="B60" s="273"/>
      <c r="C60" s="761" t="s">
        <v>1378</v>
      </c>
      <c r="D60" s="761"/>
      <c r="E60" s="302">
        <v>0.67302237663139952</v>
      </c>
      <c r="L60" s="298"/>
    </row>
    <row r="61" spans="2:12" x14ac:dyDescent="0.35">
      <c r="B61" s="273"/>
      <c r="F61" s="769"/>
      <c r="G61" s="769"/>
      <c r="H61" s="286"/>
      <c r="I61" s="286"/>
      <c r="L61" s="268"/>
    </row>
    <row r="62" spans="2:12" ht="39" x14ac:dyDescent="0.35">
      <c r="B62" s="273"/>
      <c r="C62" s="759" t="s">
        <v>1379</v>
      </c>
      <c r="D62" s="759"/>
      <c r="E62" s="193" t="s">
        <v>1368</v>
      </c>
      <c r="F62" s="292"/>
      <c r="G62" s="292"/>
      <c r="H62" s="286"/>
      <c r="I62" s="286"/>
      <c r="K62" s="1"/>
      <c r="L62" s="268"/>
    </row>
    <row r="63" spans="2:12" x14ac:dyDescent="0.35">
      <c r="B63" s="273"/>
      <c r="C63" s="760" t="s">
        <v>1380</v>
      </c>
      <c r="D63" s="158" t="s">
        <v>1381</v>
      </c>
      <c r="E63" s="488">
        <v>0.14427349998584174</v>
      </c>
      <c r="H63" s="299"/>
      <c r="I63" s="299"/>
      <c r="L63" s="268"/>
    </row>
    <row r="64" spans="2:12" x14ac:dyDescent="0.35">
      <c r="B64" s="273"/>
      <c r="C64" s="760"/>
      <c r="D64" s="158" t="s">
        <v>1382</v>
      </c>
      <c r="E64" s="488">
        <v>7.0361429176741291E-2</v>
      </c>
      <c r="H64" s="299"/>
      <c r="I64" s="299"/>
      <c r="L64" s="268"/>
    </row>
    <row r="65" spans="2:12" x14ac:dyDescent="0.35">
      <c r="B65" s="273"/>
      <c r="C65" s="760"/>
      <c r="D65" s="158" t="s">
        <v>1383</v>
      </c>
      <c r="E65" s="488">
        <v>8.829633075356158E-2</v>
      </c>
      <c r="H65" s="299"/>
      <c r="I65" s="299"/>
      <c r="L65" s="268"/>
    </row>
    <row r="66" spans="2:12" x14ac:dyDescent="0.35">
      <c r="B66" s="273"/>
      <c r="C66" s="760"/>
      <c r="D66" s="158" t="s">
        <v>1384</v>
      </c>
      <c r="E66" s="488">
        <v>0.14979263225732434</v>
      </c>
      <c r="H66" s="299"/>
      <c r="I66" s="299"/>
      <c r="L66" s="268"/>
    </row>
    <row r="67" spans="2:12" x14ac:dyDescent="0.35">
      <c r="B67" s="273"/>
      <c r="C67" s="760"/>
      <c r="D67" s="158" t="s">
        <v>1385</v>
      </c>
      <c r="E67" s="488">
        <v>0.26587762223845196</v>
      </c>
      <c r="H67" s="299"/>
      <c r="I67" s="299"/>
      <c r="L67" s="268"/>
    </row>
    <row r="68" spans="2:12" x14ac:dyDescent="0.35">
      <c r="B68" s="273"/>
      <c r="C68" s="760"/>
      <c r="D68" s="158" t="s">
        <v>1386</v>
      </c>
      <c r="E68" s="488">
        <v>0.1197947963689065</v>
      </c>
      <c r="H68" s="299"/>
      <c r="I68" s="299"/>
      <c r="L68" s="268"/>
    </row>
    <row r="69" spans="2:12" x14ac:dyDescent="0.35">
      <c r="B69" s="273"/>
      <c r="C69" s="760"/>
      <c r="D69" s="158" t="s">
        <v>1387</v>
      </c>
      <c r="E69" s="488">
        <v>7.6980147695411227E-2</v>
      </c>
      <c r="H69" s="299"/>
      <c r="I69" s="299"/>
      <c r="L69" s="268"/>
    </row>
    <row r="70" spans="2:12" x14ac:dyDescent="0.35">
      <c r="B70" s="273"/>
      <c r="C70" s="760"/>
      <c r="D70" s="158" t="s">
        <v>1388</v>
      </c>
      <c r="E70" s="488">
        <v>3.2051899201387853E-2</v>
      </c>
      <c r="H70" s="299"/>
      <c r="I70" s="299"/>
      <c r="L70" s="268"/>
    </row>
    <row r="71" spans="2:12" x14ac:dyDescent="0.35">
      <c r="B71" s="273"/>
      <c r="C71" s="760"/>
      <c r="D71" s="158" t="s">
        <v>1389</v>
      </c>
      <c r="E71" s="488">
        <v>2.4878010815801065E-2</v>
      </c>
      <c r="H71" s="299"/>
      <c r="I71" s="299"/>
      <c r="L71" s="268"/>
    </row>
    <row r="72" spans="2:12" x14ac:dyDescent="0.35">
      <c r="B72" s="273"/>
      <c r="C72" s="760"/>
      <c r="D72" s="158" t="s">
        <v>1390</v>
      </c>
      <c r="E72" s="488">
        <v>1.5438642615593289E-2</v>
      </c>
      <c r="H72" s="299"/>
      <c r="I72" s="299"/>
      <c r="L72" s="268"/>
    </row>
    <row r="73" spans="2:12" x14ac:dyDescent="0.35">
      <c r="B73" s="273"/>
      <c r="C73" s="760"/>
      <c r="D73" s="158" t="s">
        <v>1391</v>
      </c>
      <c r="E73" s="488">
        <v>3.9170140791710186E-3</v>
      </c>
      <c r="H73" s="299"/>
      <c r="I73" s="299"/>
      <c r="L73" s="268"/>
    </row>
    <row r="74" spans="2:12" x14ac:dyDescent="0.35">
      <c r="B74" s="273"/>
      <c r="C74" s="760"/>
      <c r="D74" s="158" t="s">
        <v>1392</v>
      </c>
      <c r="E74" s="488">
        <v>1.377452698280176E-3</v>
      </c>
      <c r="H74" s="299"/>
      <c r="I74" s="299"/>
      <c r="L74" s="268"/>
    </row>
    <row r="75" spans="2:12" x14ac:dyDescent="0.35">
      <c r="B75" s="273"/>
      <c r="C75" s="760"/>
      <c r="D75" s="158" t="s">
        <v>1393</v>
      </c>
      <c r="E75" s="488">
        <v>6.9605221135278401E-3</v>
      </c>
      <c r="H75" s="299"/>
      <c r="I75" s="299"/>
      <c r="L75" s="268"/>
    </row>
    <row r="76" spans="2:12" x14ac:dyDescent="0.35">
      <c r="B76" s="273"/>
      <c r="H76" s="299"/>
      <c r="I76" s="299"/>
      <c r="L76" s="268"/>
    </row>
    <row r="77" spans="2:12" x14ac:dyDescent="0.35">
      <c r="B77" s="273"/>
      <c r="H77" s="299"/>
      <c r="I77" s="299"/>
      <c r="L77" s="268"/>
    </row>
    <row r="78" spans="2:12" s="286" customFormat="1" ht="13" x14ac:dyDescent="0.3">
      <c r="B78" s="273" t="s">
        <v>1394</v>
      </c>
      <c r="C78" s="276" t="s">
        <v>1395</v>
      </c>
      <c r="H78" s="301"/>
      <c r="I78" s="301"/>
      <c r="L78" s="298"/>
    </row>
    <row r="79" spans="2:12" x14ac:dyDescent="0.35">
      <c r="B79" s="273"/>
      <c r="H79" s="299"/>
      <c r="I79" s="299"/>
      <c r="L79" s="268"/>
    </row>
    <row r="80" spans="2:12" s="286" customFormat="1" ht="13" x14ac:dyDescent="0.3">
      <c r="B80" s="273"/>
      <c r="C80" s="300" t="s">
        <v>1396</v>
      </c>
      <c r="H80" s="301"/>
      <c r="I80" s="301"/>
      <c r="L80" s="298"/>
    </row>
    <row r="81" spans="2:12" s="286" customFormat="1" ht="13" x14ac:dyDescent="0.3">
      <c r="B81" s="273"/>
      <c r="C81" s="300" t="s">
        <v>1397</v>
      </c>
      <c r="H81" s="301"/>
      <c r="I81" s="301"/>
      <c r="L81" s="298"/>
    </row>
    <row r="82" spans="2:12" s="286" customFormat="1" ht="13" x14ac:dyDescent="0.3">
      <c r="B82" s="273"/>
      <c r="C82" s="276"/>
      <c r="H82" s="301"/>
      <c r="I82" s="301"/>
      <c r="L82" s="298"/>
    </row>
    <row r="83" spans="2:12" s="286" customFormat="1" ht="13" x14ac:dyDescent="0.3">
      <c r="B83" s="273"/>
      <c r="C83" s="761" t="s">
        <v>1398</v>
      </c>
      <c r="D83" s="761"/>
      <c r="E83" s="304">
        <v>0.59603043443172476</v>
      </c>
      <c r="H83" s="301"/>
      <c r="I83" s="301"/>
      <c r="L83" s="298"/>
    </row>
    <row r="84" spans="2:12" s="286" customFormat="1" ht="13" x14ac:dyDescent="0.3">
      <c r="B84" s="273"/>
      <c r="C84" s="276"/>
      <c r="H84" s="301"/>
      <c r="I84" s="301"/>
      <c r="L84" s="298"/>
    </row>
    <row r="85" spans="2:12" ht="39" x14ac:dyDescent="0.35">
      <c r="B85" s="273"/>
      <c r="C85" s="759" t="s">
        <v>1379</v>
      </c>
      <c r="D85" s="759"/>
      <c r="E85" s="193" t="s">
        <v>1368</v>
      </c>
      <c r="F85" s="292"/>
      <c r="G85" s="292"/>
      <c r="H85" s="1"/>
      <c r="I85" s="1"/>
      <c r="L85" s="268"/>
    </row>
    <row r="86" spans="2:12" x14ac:dyDescent="0.35">
      <c r="B86" s="273"/>
      <c r="C86" s="760" t="s">
        <v>1380</v>
      </c>
      <c r="D86" s="158" t="s">
        <v>1381</v>
      </c>
      <c r="E86" s="487">
        <v>0.2010775602056159</v>
      </c>
      <c r="L86" s="268"/>
    </row>
    <row r="87" spans="2:12" x14ac:dyDescent="0.35">
      <c r="B87" s="273"/>
      <c r="C87" s="760"/>
      <c r="D87" s="158" t="s">
        <v>1382</v>
      </c>
      <c r="E87" s="487">
        <v>0.10649856290573437</v>
      </c>
      <c r="L87" s="268"/>
    </row>
    <row r="88" spans="2:12" x14ac:dyDescent="0.35">
      <c r="B88" s="273"/>
      <c r="C88" s="760"/>
      <c r="D88" s="158" t="s">
        <v>1383</v>
      </c>
      <c r="E88" s="487">
        <v>0.17349855301225947</v>
      </c>
      <c r="L88" s="268"/>
    </row>
    <row r="89" spans="2:12" x14ac:dyDescent="0.35">
      <c r="B89" s="273"/>
      <c r="C89" s="760"/>
      <c r="D89" s="158" t="s">
        <v>1384</v>
      </c>
      <c r="E89" s="487">
        <v>0.19236032088642563</v>
      </c>
      <c r="L89" s="268"/>
    </row>
    <row r="90" spans="2:12" x14ac:dyDescent="0.35">
      <c r="B90" s="273"/>
      <c r="C90" s="760"/>
      <c r="D90" s="158" t="s">
        <v>1385</v>
      </c>
      <c r="E90" s="487">
        <v>0.16714648584145897</v>
      </c>
      <c r="L90" s="268"/>
    </row>
    <row r="91" spans="2:12" x14ac:dyDescent="0.35">
      <c r="B91" s="273"/>
      <c r="C91" s="760"/>
      <c r="D91" s="158" t="s">
        <v>1386</v>
      </c>
      <c r="E91" s="487">
        <v>6.0892985306841244E-2</v>
      </c>
      <c r="L91" s="268"/>
    </row>
    <row r="92" spans="2:12" x14ac:dyDescent="0.35">
      <c r="B92" s="273"/>
      <c r="C92" s="760"/>
      <c r="D92" s="158" t="s">
        <v>1387</v>
      </c>
      <c r="E92" s="487">
        <v>3.9948004641578411E-2</v>
      </c>
      <c r="L92" s="268"/>
    </row>
    <row r="93" spans="2:12" x14ac:dyDescent="0.35">
      <c r="B93" s="273"/>
      <c r="C93" s="760"/>
      <c r="D93" s="158" t="s">
        <v>1388</v>
      </c>
      <c r="E93" s="487">
        <v>2.3724962376600562E-2</v>
      </c>
      <c r="L93" s="268"/>
    </row>
    <row r="94" spans="2:12" x14ac:dyDescent="0.35">
      <c r="B94" s="273"/>
      <c r="C94" s="760"/>
      <c r="D94" s="158" t="s">
        <v>1389</v>
      </c>
      <c r="E94" s="487">
        <v>1.3213674622941375E-2</v>
      </c>
      <c r="L94" s="268"/>
    </row>
    <row r="95" spans="2:12" x14ac:dyDescent="0.35">
      <c r="B95" s="273"/>
      <c r="C95" s="760"/>
      <c r="D95" s="158" t="s">
        <v>1390</v>
      </c>
      <c r="E95" s="487">
        <v>7.0579162278012423E-3</v>
      </c>
      <c r="L95" s="268"/>
    </row>
    <row r="96" spans="2:12" x14ac:dyDescent="0.35">
      <c r="B96" s="273"/>
      <c r="C96" s="760"/>
      <c r="D96" s="158" t="s">
        <v>1391</v>
      </c>
      <c r="E96" s="487">
        <v>3.6947403692261546E-3</v>
      </c>
      <c r="L96" s="268"/>
    </row>
    <row r="97" spans="2:12" x14ac:dyDescent="0.35">
      <c r="B97" s="273"/>
      <c r="C97" s="760"/>
      <c r="D97" s="158" t="s">
        <v>1392</v>
      </c>
      <c r="E97" s="487">
        <v>2.2042915496411917E-3</v>
      </c>
      <c r="L97" s="268"/>
    </row>
    <row r="98" spans="2:12" x14ac:dyDescent="0.35">
      <c r="B98" s="273"/>
      <c r="C98" s="760"/>
      <c r="D98" s="158" t="s">
        <v>1393</v>
      </c>
      <c r="E98" s="297">
        <v>8.6819420538755705E-3</v>
      </c>
      <c r="L98" s="268"/>
    </row>
    <row r="99" spans="2:12" x14ac:dyDescent="0.35">
      <c r="B99" s="273"/>
      <c r="C99" s="285"/>
      <c r="D99" s="285"/>
      <c r="L99" s="268"/>
    </row>
    <row r="100" spans="2:12" ht="84" customHeight="1" x14ac:dyDescent="0.35">
      <c r="B100" s="273"/>
      <c r="C100" s="762" t="s">
        <v>3380</v>
      </c>
      <c r="D100" s="763"/>
      <c r="E100" s="763"/>
      <c r="F100" s="763"/>
      <c r="G100" s="763"/>
      <c r="H100" s="763"/>
      <c r="I100" s="763"/>
      <c r="J100" s="764"/>
      <c r="L100" s="268"/>
    </row>
    <row r="101" spans="2:12" x14ac:dyDescent="0.35">
      <c r="B101" s="273"/>
      <c r="C101" s="285"/>
      <c r="D101" s="285"/>
      <c r="L101" s="268"/>
    </row>
    <row r="102" spans="2:12" x14ac:dyDescent="0.35">
      <c r="B102" s="273"/>
      <c r="C102" s="285"/>
      <c r="D102" s="285"/>
      <c r="L102" s="268"/>
    </row>
    <row r="103" spans="2:12" x14ac:dyDescent="0.35">
      <c r="B103" s="273" t="s">
        <v>1399</v>
      </c>
      <c r="C103" s="276" t="s">
        <v>1400</v>
      </c>
      <c r="L103" s="268"/>
    </row>
    <row r="104" spans="2:12" x14ac:dyDescent="0.35">
      <c r="B104" s="273"/>
      <c r="C104" s="276"/>
      <c r="L104" s="268"/>
    </row>
    <row r="105" spans="2:12" ht="52" x14ac:dyDescent="0.35">
      <c r="B105" s="273"/>
      <c r="F105" s="193" t="s">
        <v>1368</v>
      </c>
      <c r="G105" s="292"/>
      <c r="H105" s="1"/>
      <c r="L105" s="268"/>
    </row>
    <row r="106" spans="2:12" x14ac:dyDescent="0.35">
      <c r="B106" s="305"/>
      <c r="C106" s="765" t="s">
        <v>1401</v>
      </c>
      <c r="D106" s="158" t="s">
        <v>1402</v>
      </c>
      <c r="E106" s="181"/>
      <c r="F106" s="297">
        <v>5.1178479911237747E-5</v>
      </c>
      <c r="L106" s="268"/>
    </row>
    <row r="107" spans="2:12" x14ac:dyDescent="0.35">
      <c r="B107" s="305"/>
      <c r="C107" s="766"/>
      <c r="D107" s="732" t="s">
        <v>1403</v>
      </c>
      <c r="E107" s="733"/>
      <c r="F107" s="297">
        <v>0.54398927269200659</v>
      </c>
      <c r="G107" s="271"/>
      <c r="L107" s="268"/>
    </row>
    <row r="108" spans="2:12" x14ac:dyDescent="0.35">
      <c r="B108" s="305"/>
      <c r="C108" s="306" t="s">
        <v>1404</v>
      </c>
      <c r="D108" s="767"/>
      <c r="E108" s="768"/>
      <c r="F108" s="297">
        <v>0.26028712256213055</v>
      </c>
      <c r="L108" s="268"/>
    </row>
    <row r="109" spans="2:12" x14ac:dyDescent="0.35">
      <c r="B109" s="305"/>
      <c r="C109" s="728" t="s">
        <v>1254</v>
      </c>
      <c r="D109" s="728"/>
      <c r="E109" s="728"/>
      <c r="F109" s="307">
        <f>F106+F107+F108</f>
        <v>0.80432757373404828</v>
      </c>
      <c r="L109" s="268"/>
    </row>
    <row r="110" spans="2:12" x14ac:dyDescent="0.35">
      <c r="B110" s="273"/>
      <c r="C110" s="277" t="s">
        <v>1255</v>
      </c>
      <c r="D110" s="756" t="s">
        <v>1256</v>
      </c>
      <c r="E110" s="757"/>
      <c r="F110" s="297">
        <v>0.1956724262659516</v>
      </c>
      <c r="L110" s="268"/>
    </row>
    <row r="111" spans="2:12" x14ac:dyDescent="0.35">
      <c r="B111" s="273"/>
      <c r="C111" s="277"/>
      <c r="D111" s="756"/>
      <c r="E111" s="757"/>
      <c r="F111" s="294"/>
      <c r="L111" s="268"/>
    </row>
    <row r="112" spans="2:12" x14ac:dyDescent="0.35">
      <c r="B112" s="273"/>
      <c r="C112" s="277"/>
      <c r="D112" s="756"/>
      <c r="E112" s="757"/>
      <c r="F112" s="294"/>
      <c r="L112" s="268"/>
    </row>
    <row r="113" spans="2:12" x14ac:dyDescent="0.35">
      <c r="B113" s="273"/>
      <c r="C113" s="277"/>
      <c r="D113" s="756"/>
      <c r="E113" s="757"/>
      <c r="F113" s="294"/>
      <c r="L113" s="268"/>
    </row>
    <row r="114" spans="2:12" x14ac:dyDescent="0.35">
      <c r="B114" s="273"/>
      <c r="C114" s="711" t="s">
        <v>1405</v>
      </c>
      <c r="D114" s="758"/>
      <c r="E114" s="712"/>
      <c r="F114" s="309">
        <f>F110</f>
        <v>0.1956724262659516</v>
      </c>
      <c r="L114" s="268"/>
    </row>
    <row r="115" spans="2:12" x14ac:dyDescent="0.35">
      <c r="B115" s="273"/>
      <c r="C115" s="310"/>
      <c r="L115" s="268"/>
    </row>
    <row r="116" spans="2:12" x14ac:dyDescent="0.35">
      <c r="B116" s="273"/>
      <c r="C116" s="310"/>
      <c r="L116" s="268"/>
    </row>
    <row r="117" spans="2:12" x14ac:dyDescent="0.35">
      <c r="B117" s="273" t="s">
        <v>1406</v>
      </c>
      <c r="C117" s="287" t="s">
        <v>1407</v>
      </c>
      <c r="L117" s="268"/>
    </row>
    <row r="118" spans="2:12" x14ac:dyDescent="0.35">
      <c r="B118" s="273"/>
      <c r="C118" s="287"/>
      <c r="L118" s="268"/>
    </row>
    <row r="119" spans="2:12" ht="39" x14ac:dyDescent="0.35">
      <c r="B119" s="273"/>
      <c r="C119" s="149" t="s">
        <v>1408</v>
      </c>
      <c r="D119" s="193" t="s">
        <v>1368</v>
      </c>
      <c r="E119" s="292"/>
      <c r="F119" s="292"/>
      <c r="G119" s="1"/>
      <c r="L119" s="268"/>
    </row>
    <row r="120" spans="2:12" x14ac:dyDescent="0.35">
      <c r="B120" s="273"/>
      <c r="C120" s="311" t="s">
        <v>1409</v>
      </c>
      <c r="D120" s="308">
        <v>9.7725958068705862E-4</v>
      </c>
      <c r="L120" s="268"/>
    </row>
    <row r="121" spans="2:12" x14ac:dyDescent="0.35">
      <c r="B121" s="273"/>
      <c r="C121" s="312" t="s">
        <v>1410</v>
      </c>
      <c r="D121" s="308">
        <v>6.322688791814822E-3</v>
      </c>
      <c r="L121" s="268"/>
    </row>
    <row r="122" spans="2:12" x14ac:dyDescent="0.35">
      <c r="B122" s="273"/>
      <c r="C122" s="312" t="s">
        <v>1411</v>
      </c>
      <c r="D122" s="308">
        <v>6.9512052277747993E-3</v>
      </c>
      <c r="L122" s="268"/>
    </row>
    <row r="123" spans="2:12" x14ac:dyDescent="0.35">
      <c r="B123" s="273"/>
      <c r="C123" s="312" t="s">
        <v>1412</v>
      </c>
      <c r="D123" s="308">
        <v>2.0368424073026317E-2</v>
      </c>
      <c r="L123" s="268"/>
    </row>
    <row r="124" spans="2:12" x14ac:dyDescent="0.35">
      <c r="B124" s="273"/>
      <c r="C124" s="311" t="s">
        <v>1413</v>
      </c>
      <c r="D124" s="308">
        <v>0.96538042232669696</v>
      </c>
      <c r="L124" s="268"/>
    </row>
    <row r="125" spans="2:12" x14ac:dyDescent="0.35">
      <c r="B125" s="273"/>
      <c r="L125" s="268"/>
    </row>
    <row r="126" spans="2:12" x14ac:dyDescent="0.35">
      <c r="B126" s="273"/>
      <c r="L126" s="268"/>
    </row>
    <row r="127" spans="2:12" x14ac:dyDescent="0.35">
      <c r="B127" s="273" t="s">
        <v>1414</v>
      </c>
      <c r="C127" s="287" t="s">
        <v>1415</v>
      </c>
      <c r="L127" s="268"/>
    </row>
    <row r="128" spans="2:12" x14ac:dyDescent="0.35">
      <c r="B128" s="273"/>
      <c r="C128" s="287"/>
      <c r="L128" s="268"/>
    </row>
    <row r="129" spans="2:12" ht="39" x14ac:dyDescent="0.35">
      <c r="B129" s="273"/>
      <c r="D129" s="193" t="s">
        <v>1368</v>
      </c>
      <c r="E129" s="1"/>
      <c r="L129" s="268"/>
    </row>
    <row r="130" spans="2:12" x14ac:dyDescent="0.35">
      <c r="B130" s="273"/>
      <c r="C130" s="194" t="s">
        <v>690</v>
      </c>
      <c r="D130" s="308">
        <v>0.70080583761856186</v>
      </c>
      <c r="L130" s="268"/>
    </row>
    <row r="131" spans="2:12" x14ac:dyDescent="0.35">
      <c r="B131" s="273"/>
      <c r="C131" s="194" t="s">
        <v>1416</v>
      </c>
      <c r="D131" s="308">
        <v>1.0177556266857027E-2</v>
      </c>
      <c r="L131" s="268"/>
    </row>
    <row r="132" spans="2:12" x14ac:dyDescent="0.35">
      <c r="B132" s="273"/>
      <c r="C132" s="194" t="s">
        <v>1417</v>
      </c>
      <c r="D132" s="308">
        <v>0.23608740035215062</v>
      </c>
      <c r="L132" s="268"/>
    </row>
    <row r="133" spans="2:12" x14ac:dyDescent="0.35">
      <c r="B133" s="273"/>
      <c r="C133" s="194" t="s">
        <v>85</v>
      </c>
      <c r="D133" s="308">
        <v>5.2929205762430605E-2</v>
      </c>
      <c r="L133" s="268"/>
    </row>
    <row r="134" spans="2:12" x14ac:dyDescent="0.35">
      <c r="B134" s="273"/>
      <c r="C134" s="194" t="s">
        <v>1264</v>
      </c>
      <c r="D134" s="294"/>
      <c r="L134" s="268"/>
    </row>
    <row r="135" spans="2:12" x14ac:dyDescent="0.35">
      <c r="B135" s="273"/>
      <c r="L135" s="268"/>
    </row>
    <row r="136" spans="2:12" x14ac:dyDescent="0.35">
      <c r="B136" s="273"/>
      <c r="L136" s="268"/>
    </row>
    <row r="137" spans="2:12" x14ac:dyDescent="0.35">
      <c r="B137" s="273" t="s">
        <v>1418</v>
      </c>
      <c r="C137" s="287" t="s">
        <v>1419</v>
      </c>
      <c r="L137" s="268"/>
    </row>
    <row r="138" spans="2:12" x14ac:dyDescent="0.35">
      <c r="B138" s="273"/>
      <c r="L138" s="268"/>
    </row>
    <row r="139" spans="2:12" ht="39" x14ac:dyDescent="0.35">
      <c r="B139" s="273"/>
      <c r="D139" s="193" t="s">
        <v>1368</v>
      </c>
      <c r="E139" s="1"/>
      <c r="L139" s="268"/>
    </row>
    <row r="140" spans="2:12" x14ac:dyDescent="0.35">
      <c r="B140" s="273"/>
      <c r="C140" s="194" t="s">
        <v>570</v>
      </c>
      <c r="D140" s="308">
        <v>0.97461194626069259</v>
      </c>
      <c r="L140" s="268"/>
    </row>
    <row r="141" spans="2:12" x14ac:dyDescent="0.35">
      <c r="B141" s="273"/>
      <c r="C141" s="194" t="s">
        <v>1420</v>
      </c>
      <c r="D141" s="313"/>
      <c r="L141" s="268"/>
    </row>
    <row r="142" spans="2:12" x14ac:dyDescent="0.35">
      <c r="B142" s="273"/>
      <c r="C142" s="194" t="s">
        <v>1421</v>
      </c>
      <c r="D142" s="308">
        <v>2.5388053739307401E-2</v>
      </c>
      <c r="L142" s="268"/>
    </row>
    <row r="143" spans="2:12" x14ac:dyDescent="0.35">
      <c r="B143" s="273"/>
      <c r="C143" s="194" t="s">
        <v>85</v>
      </c>
      <c r="D143" s="313"/>
      <c r="L143" s="268"/>
    </row>
    <row r="144" spans="2:12" x14ac:dyDescent="0.35">
      <c r="B144" s="273"/>
      <c r="C144" s="194" t="s">
        <v>1264</v>
      </c>
      <c r="D144" s="294"/>
      <c r="L144" s="268"/>
    </row>
    <row r="145" spans="2:12" x14ac:dyDescent="0.35">
      <c r="B145" s="273"/>
      <c r="L145" s="268"/>
    </row>
    <row r="146" spans="2:12" x14ac:dyDescent="0.35">
      <c r="B146" s="273"/>
      <c r="L146" s="268"/>
    </row>
    <row r="147" spans="2:12" x14ac:dyDescent="0.35">
      <c r="B147" s="273" t="s">
        <v>1422</v>
      </c>
      <c r="C147" s="276" t="s">
        <v>1423</v>
      </c>
      <c r="L147" s="268"/>
    </row>
    <row r="148" spans="2:12" x14ac:dyDescent="0.35">
      <c r="B148" s="273"/>
      <c r="L148" s="268"/>
    </row>
    <row r="149" spans="2:12" ht="39" x14ac:dyDescent="0.35">
      <c r="B149" s="273"/>
      <c r="D149" s="193" t="s">
        <v>1368</v>
      </c>
      <c r="L149" s="268"/>
    </row>
    <row r="150" spans="2:12" x14ac:dyDescent="0.35">
      <c r="B150" s="273"/>
      <c r="C150" s="194" t="s">
        <v>1424</v>
      </c>
      <c r="D150" s="308">
        <v>0.95889176739970605</v>
      </c>
      <c r="L150" s="268"/>
    </row>
    <row r="151" spans="2:12" x14ac:dyDescent="0.35">
      <c r="B151" s="273"/>
      <c r="C151" s="194" t="s">
        <v>1425</v>
      </c>
      <c r="D151" s="308">
        <v>1.1714607408898191E-2</v>
      </c>
      <c r="E151" s="271"/>
      <c r="L151" s="268"/>
    </row>
    <row r="152" spans="2:12" x14ac:dyDescent="0.35">
      <c r="B152" s="273"/>
      <c r="C152" s="194" t="s">
        <v>1426</v>
      </c>
      <c r="D152" s="308">
        <v>2.4706598151585355E-2</v>
      </c>
      <c r="L152" s="268"/>
    </row>
    <row r="153" spans="2:12" x14ac:dyDescent="0.35">
      <c r="B153" s="273"/>
      <c r="C153" s="194" t="s">
        <v>1427</v>
      </c>
      <c r="D153" s="308">
        <v>4.6870270398103649E-3</v>
      </c>
      <c r="L153" s="268"/>
    </row>
    <row r="154" spans="2:12" x14ac:dyDescent="0.35">
      <c r="B154" s="273"/>
      <c r="C154" s="194" t="s">
        <v>85</v>
      </c>
      <c r="D154" s="294"/>
      <c r="L154" s="268"/>
    </row>
    <row r="155" spans="2:12" x14ac:dyDescent="0.35">
      <c r="B155" s="273"/>
      <c r="C155" s="194" t="s">
        <v>1264</v>
      </c>
      <c r="D155" s="294"/>
      <c r="L155" s="268"/>
    </row>
    <row r="156" spans="2:12" x14ac:dyDescent="0.35">
      <c r="B156" s="273"/>
      <c r="L156" s="268"/>
    </row>
    <row r="157" spans="2:12" x14ac:dyDescent="0.35">
      <c r="B157" s="273"/>
      <c r="L157" s="268"/>
    </row>
    <row r="158" spans="2:12" x14ac:dyDescent="0.35">
      <c r="B158" s="273" t="s">
        <v>1428</v>
      </c>
      <c r="C158" s="276" t="s">
        <v>1429</v>
      </c>
      <c r="L158" s="268"/>
    </row>
    <row r="159" spans="2:12" x14ac:dyDescent="0.35">
      <c r="B159" s="273"/>
      <c r="L159" s="268"/>
    </row>
    <row r="160" spans="2:12" ht="39" x14ac:dyDescent="0.35">
      <c r="B160" s="273"/>
      <c r="E160" s="193" t="s">
        <v>1368</v>
      </c>
      <c r="L160" s="268"/>
    </row>
    <row r="161" spans="2:12" x14ac:dyDescent="0.35">
      <c r="B161" s="273"/>
      <c r="C161" s="707" t="s">
        <v>1258</v>
      </c>
      <c r="D161" s="708"/>
      <c r="E161" s="308">
        <v>0.74723286480399242</v>
      </c>
      <c r="L161" s="268"/>
    </row>
    <row r="162" spans="2:12" x14ac:dyDescent="0.35">
      <c r="B162" s="273"/>
      <c r="C162" s="707" t="s">
        <v>1259</v>
      </c>
      <c r="D162" s="708"/>
      <c r="E162" s="308">
        <v>0.13426942195029729</v>
      </c>
      <c r="L162" s="268"/>
    </row>
    <row r="163" spans="2:12" x14ac:dyDescent="0.35">
      <c r="B163" s="273"/>
      <c r="C163" s="707" t="s">
        <v>1260</v>
      </c>
      <c r="D163" s="708"/>
      <c r="E163" s="308">
        <v>4.0443838057699272E-2</v>
      </c>
      <c r="L163" s="268"/>
    </row>
    <row r="164" spans="2:12" x14ac:dyDescent="0.35">
      <c r="B164" s="273"/>
      <c r="C164" s="707" t="s">
        <v>1261</v>
      </c>
      <c r="D164" s="708"/>
      <c r="E164" s="308">
        <v>4.6607366605028865E-2</v>
      </c>
      <c r="F164" s="314"/>
      <c r="L164" s="268"/>
    </row>
    <row r="165" spans="2:12" x14ac:dyDescent="0.35">
      <c r="B165" s="273"/>
      <c r="C165" s="707" t="s">
        <v>1262</v>
      </c>
      <c r="D165" s="708"/>
      <c r="E165" s="308"/>
      <c r="L165" s="268"/>
    </row>
    <row r="166" spans="2:12" x14ac:dyDescent="0.35">
      <c r="B166" s="273"/>
      <c r="C166" s="707" t="s">
        <v>1263</v>
      </c>
      <c r="D166" s="708"/>
      <c r="E166" s="308">
        <v>3.1446508582982237E-2</v>
      </c>
      <c r="L166" s="268"/>
    </row>
    <row r="167" spans="2:12" x14ac:dyDescent="0.35">
      <c r="B167" s="273"/>
      <c r="C167" s="707" t="s">
        <v>1264</v>
      </c>
      <c r="D167" s="708"/>
      <c r="E167" s="308">
        <v>0</v>
      </c>
      <c r="L167" s="268"/>
    </row>
    <row r="168" spans="2:12" x14ac:dyDescent="0.35">
      <c r="B168" s="273"/>
      <c r="G168" s="271"/>
      <c r="L168" s="268"/>
    </row>
    <row r="169" spans="2:12" x14ac:dyDescent="0.35">
      <c r="B169" s="273"/>
      <c r="L169" s="268"/>
    </row>
    <row r="170" spans="2:12" x14ac:dyDescent="0.35">
      <c r="B170" s="273" t="s">
        <v>1430</v>
      </c>
      <c r="C170" s="287" t="s">
        <v>1431</v>
      </c>
      <c r="L170" s="268"/>
    </row>
    <row r="171" spans="2:12" x14ac:dyDescent="0.35">
      <c r="B171" s="273"/>
      <c r="C171" s="287"/>
      <c r="L171" s="268"/>
    </row>
    <row r="172" spans="2:12" x14ac:dyDescent="0.35">
      <c r="B172" s="273"/>
      <c r="C172" s="707" t="s">
        <v>1432</v>
      </c>
      <c r="D172" s="708"/>
      <c r="E172" s="315">
        <v>296517</v>
      </c>
      <c r="F172" s="1"/>
      <c r="G172" s="1"/>
      <c r="H172" s="1"/>
      <c r="J172" s="285"/>
      <c r="L172" s="268"/>
    </row>
    <row r="173" spans="2:12" x14ac:dyDescent="0.35">
      <c r="B173" s="273"/>
      <c r="C173" s="707" t="s">
        <v>1433</v>
      </c>
      <c r="D173" s="708"/>
      <c r="E173" s="437">
        <v>73499.039517734549</v>
      </c>
      <c r="F173" s="1"/>
      <c r="G173" s="1"/>
      <c r="H173" s="1"/>
      <c r="L173" s="268"/>
    </row>
    <row r="174" spans="2:12" x14ac:dyDescent="0.35">
      <c r="B174" s="273"/>
      <c r="C174" s="285"/>
      <c r="D174" s="292"/>
      <c r="E174" s="1"/>
      <c r="F174" s="1"/>
      <c r="G174" s="1"/>
      <c r="H174" s="1"/>
      <c r="L174" s="268"/>
    </row>
    <row r="175" spans="2:12" ht="32.25" customHeight="1" x14ac:dyDescent="0.35">
      <c r="B175" s="273"/>
      <c r="C175" s="285"/>
      <c r="D175" s="292"/>
      <c r="E175" s="316" t="s">
        <v>1434</v>
      </c>
      <c r="F175" s="1"/>
      <c r="G175" s="1"/>
      <c r="H175" s="1"/>
      <c r="L175" s="268"/>
    </row>
    <row r="176" spans="2:12" x14ac:dyDescent="0.35">
      <c r="B176" s="273"/>
      <c r="C176" s="707" t="s">
        <v>1435</v>
      </c>
      <c r="D176" s="708"/>
      <c r="E176" s="308">
        <v>2.5203551052455264E-3</v>
      </c>
      <c r="L176" s="268"/>
    </row>
    <row r="177" spans="2:12" x14ac:dyDescent="0.35">
      <c r="B177" s="273"/>
      <c r="C177" s="707" t="s">
        <v>1436</v>
      </c>
      <c r="D177" s="708"/>
      <c r="E177" s="308">
        <v>4.4615802220486578E-3</v>
      </c>
      <c r="L177" s="268"/>
    </row>
    <row r="178" spans="2:12" x14ac:dyDescent="0.35">
      <c r="B178" s="273"/>
      <c r="C178" s="285"/>
      <c r="D178" s="285"/>
      <c r="L178" s="268"/>
    </row>
    <row r="179" spans="2:12" x14ac:dyDescent="0.35">
      <c r="B179" s="273"/>
      <c r="C179" s="285"/>
      <c r="D179" s="285"/>
      <c r="L179" s="268"/>
    </row>
    <row r="180" spans="2:12" ht="39" x14ac:dyDescent="0.35">
      <c r="B180" s="273"/>
      <c r="C180" s="317" t="s">
        <v>1437</v>
      </c>
      <c r="D180" s="318" t="s">
        <v>1438</v>
      </c>
      <c r="E180" s="318" t="s">
        <v>1439</v>
      </c>
      <c r="F180" s="318" t="s">
        <v>1440</v>
      </c>
      <c r="L180" s="268"/>
    </row>
    <row r="181" spans="2:12" x14ac:dyDescent="0.35">
      <c r="B181" s="273"/>
      <c r="C181" s="319" t="s">
        <v>1166</v>
      </c>
      <c r="D181" s="452">
        <v>286455</v>
      </c>
      <c r="E181" s="452">
        <v>18397.971971750096</v>
      </c>
      <c r="F181" s="278">
        <v>0.3049574625089983</v>
      </c>
      <c r="L181" s="268"/>
    </row>
    <row r="182" spans="2:12" x14ac:dyDescent="0.35">
      <c r="B182" s="273"/>
      <c r="C182" s="319" t="s">
        <v>1167</v>
      </c>
      <c r="D182" s="452">
        <v>9268</v>
      </c>
      <c r="E182" s="452">
        <v>2272.0510159599971</v>
      </c>
      <c r="F182" s="278">
        <v>3.7660613549257552E-2</v>
      </c>
      <c r="L182" s="268"/>
    </row>
    <row r="183" spans="2:12" x14ac:dyDescent="0.35">
      <c r="B183" s="273"/>
      <c r="C183" s="319" t="s">
        <v>1168</v>
      </c>
      <c r="D183" s="452">
        <v>451</v>
      </c>
      <c r="E183" s="452">
        <v>214.77920782000018</v>
      </c>
      <c r="F183" s="278">
        <v>3.5600946841886916E-3</v>
      </c>
      <c r="L183" s="268"/>
    </row>
    <row r="184" spans="2:12" x14ac:dyDescent="0.35">
      <c r="B184" s="273"/>
      <c r="C184" s="319" t="s">
        <v>1169</v>
      </c>
      <c r="D184" s="452">
        <v>127</v>
      </c>
      <c r="E184" s="452">
        <v>87.267731910000023</v>
      </c>
      <c r="F184" s="278">
        <v>1.4465151986889132E-3</v>
      </c>
      <c r="L184" s="268"/>
    </row>
    <row r="185" spans="2:12" x14ac:dyDescent="0.35">
      <c r="B185" s="273"/>
      <c r="C185" s="319" t="s">
        <v>1441</v>
      </c>
      <c r="D185" s="452">
        <v>59</v>
      </c>
      <c r="E185" s="452">
        <v>52.000011960000009</v>
      </c>
      <c r="F185" s="278">
        <v>8.6193150647846661E-4</v>
      </c>
      <c r="L185" s="268"/>
    </row>
    <row r="186" spans="2:12" x14ac:dyDescent="0.35">
      <c r="B186" s="273"/>
      <c r="C186" s="319" t="s">
        <v>1442</v>
      </c>
      <c r="D186" s="452">
        <v>157</v>
      </c>
      <c r="E186" s="452">
        <v>769.64476128000001</v>
      </c>
      <c r="F186" s="278">
        <v>1.2757325307033067E-2</v>
      </c>
      <c r="L186" s="268"/>
    </row>
    <row r="187" spans="2:12" x14ac:dyDescent="0.35">
      <c r="B187" s="273"/>
      <c r="C187" s="320" t="s">
        <v>1443</v>
      </c>
      <c r="D187" s="321">
        <f>SUM(D181:D186)</f>
        <v>296517</v>
      </c>
      <c r="E187" s="321">
        <f>SUM(E181:E186)</f>
        <v>21793.714700680095</v>
      </c>
      <c r="F187" s="322">
        <f>SUM(F181:F186)</f>
        <v>0.36124394275464494</v>
      </c>
      <c r="L187" s="268"/>
    </row>
    <row r="188" spans="2:12" x14ac:dyDescent="0.35">
      <c r="B188" s="273"/>
      <c r="C188" s="285"/>
      <c r="D188" s="285"/>
      <c r="L188" s="268"/>
    </row>
    <row r="189" spans="2:12" x14ac:dyDescent="0.35">
      <c r="B189" s="273"/>
      <c r="G189" s="271"/>
      <c r="L189" s="268"/>
    </row>
    <row r="190" spans="2:12" x14ac:dyDescent="0.35">
      <c r="B190" s="273" t="s">
        <v>1444</v>
      </c>
      <c r="C190" s="276" t="s">
        <v>1445</v>
      </c>
      <c r="G190" s="271"/>
      <c r="L190" s="268"/>
    </row>
    <row r="191" spans="2:12" x14ac:dyDescent="0.35">
      <c r="B191" s="273"/>
      <c r="C191" s="276"/>
      <c r="G191" s="271"/>
      <c r="L191" s="268"/>
    </row>
    <row r="192" spans="2:12" x14ac:dyDescent="0.35">
      <c r="B192" s="273"/>
      <c r="D192" s="178" t="s">
        <v>1214</v>
      </c>
      <c r="E192" s="178" t="s">
        <v>1236</v>
      </c>
      <c r="F192" s="178" t="s">
        <v>1237</v>
      </c>
      <c r="L192" s="268"/>
    </row>
    <row r="193" spans="2:12" x14ac:dyDescent="0.35">
      <c r="B193" s="273"/>
      <c r="C193" s="194" t="s">
        <v>1207</v>
      </c>
      <c r="D193" s="323">
        <f>F193+E193</f>
        <v>0</v>
      </c>
      <c r="E193" s="324">
        <v>0</v>
      </c>
      <c r="F193" s="325">
        <f>SUM(E199:E217)</f>
        <v>0</v>
      </c>
      <c r="L193" s="268"/>
    </row>
    <row r="194" spans="2:12" x14ac:dyDescent="0.35">
      <c r="B194" s="273"/>
      <c r="C194" s="285"/>
      <c r="F194" s="271"/>
      <c r="L194" s="268"/>
    </row>
    <row r="195" spans="2:12" x14ac:dyDescent="0.35">
      <c r="B195" s="273"/>
      <c r="C195" s="276"/>
      <c r="G195" s="271"/>
      <c r="L195" s="268"/>
    </row>
    <row r="196" spans="2:12" x14ac:dyDescent="0.35">
      <c r="B196" s="273"/>
      <c r="C196" s="748" t="s">
        <v>1446</v>
      </c>
      <c r="D196" s="749"/>
      <c r="E196" s="749"/>
      <c r="F196" s="749"/>
      <c r="G196" s="749"/>
      <c r="H196" s="749"/>
      <c r="I196" s="749"/>
      <c r="J196" s="749"/>
      <c r="K196" s="750"/>
      <c r="L196" s="268"/>
    </row>
    <row r="197" spans="2:12" ht="38.25" customHeight="1" x14ac:dyDescent="0.35">
      <c r="B197" s="273"/>
      <c r="C197" s="709" t="s">
        <v>1447</v>
      </c>
      <c r="D197" s="751" t="s">
        <v>1448</v>
      </c>
      <c r="E197" s="751" t="s">
        <v>1449</v>
      </c>
      <c r="F197" s="753" t="s">
        <v>1180</v>
      </c>
      <c r="G197" s="754"/>
      <c r="H197" s="755"/>
      <c r="I197" s="751" t="s">
        <v>1450</v>
      </c>
      <c r="J197" s="751" t="s">
        <v>1451</v>
      </c>
      <c r="K197" s="751" t="s">
        <v>1452</v>
      </c>
      <c r="L197" s="268"/>
    </row>
    <row r="198" spans="2:12" x14ac:dyDescent="0.35">
      <c r="B198" s="273"/>
      <c r="C198" s="710"/>
      <c r="D198" s="752"/>
      <c r="E198" s="752"/>
      <c r="F198" s="326" t="s">
        <v>1184</v>
      </c>
      <c r="G198" s="326" t="s">
        <v>1185</v>
      </c>
      <c r="H198" s="326" t="s">
        <v>1186</v>
      </c>
      <c r="I198" s="752"/>
      <c r="J198" s="752"/>
      <c r="K198" s="752"/>
      <c r="L198" s="268"/>
    </row>
    <row r="199" spans="2:12" x14ac:dyDescent="0.35">
      <c r="B199" s="273"/>
      <c r="C199" s="327"/>
      <c r="D199" s="328"/>
      <c r="E199" s="329"/>
      <c r="F199" s="330"/>
      <c r="G199" s="330"/>
      <c r="H199" s="330"/>
      <c r="I199" s="328"/>
      <c r="J199" s="328"/>
      <c r="K199" s="327"/>
      <c r="L199" s="268"/>
    </row>
    <row r="200" spans="2:12" x14ac:dyDescent="0.35">
      <c r="B200" s="273"/>
      <c r="C200" s="327"/>
      <c r="D200" s="328"/>
      <c r="E200" s="329"/>
      <c r="F200" s="330"/>
      <c r="G200" s="330"/>
      <c r="H200" s="330"/>
      <c r="I200" s="328"/>
      <c r="J200" s="328"/>
      <c r="K200" s="327"/>
      <c r="L200" s="268"/>
    </row>
    <row r="201" spans="2:12" x14ac:dyDescent="0.35">
      <c r="B201" s="273"/>
      <c r="C201" s="331"/>
      <c r="D201" s="332"/>
      <c r="E201" s="329"/>
      <c r="F201" s="330"/>
      <c r="G201" s="330"/>
      <c r="H201" s="330"/>
      <c r="I201" s="328"/>
      <c r="J201" s="328"/>
      <c r="K201" s="331"/>
      <c r="L201" s="268"/>
    </row>
    <row r="202" spans="2:12" x14ac:dyDescent="0.35">
      <c r="B202" s="273"/>
      <c r="C202" s="331"/>
      <c r="D202" s="332"/>
      <c r="E202" s="329"/>
      <c r="F202" s="330"/>
      <c r="G202" s="330"/>
      <c r="H202" s="330"/>
      <c r="I202" s="328"/>
      <c r="J202" s="328"/>
      <c r="K202" s="331"/>
      <c r="L202" s="268"/>
    </row>
    <row r="203" spans="2:12" x14ac:dyDescent="0.35">
      <c r="B203" s="273"/>
      <c r="C203" s="331"/>
      <c r="D203" s="332"/>
      <c r="E203" s="329"/>
      <c r="F203" s="330"/>
      <c r="G203" s="330"/>
      <c r="H203" s="330"/>
      <c r="I203" s="328"/>
      <c r="J203" s="328"/>
      <c r="K203" s="331"/>
      <c r="L203" s="268"/>
    </row>
    <row r="204" spans="2:12" x14ac:dyDescent="0.35">
      <c r="B204" s="273"/>
      <c r="C204" s="331"/>
      <c r="D204" s="332"/>
      <c r="E204" s="329"/>
      <c r="F204" s="330"/>
      <c r="G204" s="330"/>
      <c r="H204" s="330"/>
      <c r="I204" s="328"/>
      <c r="J204" s="328"/>
      <c r="K204" s="331"/>
      <c r="L204" s="268"/>
    </row>
    <row r="205" spans="2:12" x14ac:dyDescent="0.35">
      <c r="B205" s="273"/>
      <c r="C205" s="331"/>
      <c r="D205" s="332"/>
      <c r="E205" s="329"/>
      <c r="F205" s="330"/>
      <c r="G205" s="330"/>
      <c r="H205" s="330"/>
      <c r="I205" s="328"/>
      <c r="J205" s="328"/>
      <c r="K205" s="331"/>
      <c r="L205" s="268"/>
    </row>
    <row r="206" spans="2:12" x14ac:dyDescent="0.35">
      <c r="B206" s="273"/>
      <c r="C206" s="331"/>
      <c r="D206" s="332"/>
      <c r="E206" s="329"/>
      <c r="F206" s="330"/>
      <c r="G206" s="330"/>
      <c r="H206" s="330"/>
      <c r="I206" s="328"/>
      <c r="J206" s="328"/>
      <c r="K206" s="331"/>
      <c r="L206" s="268"/>
    </row>
    <row r="207" spans="2:12" x14ac:dyDescent="0.35">
      <c r="B207" s="273"/>
      <c r="C207" s="331"/>
      <c r="D207" s="332"/>
      <c r="E207" s="329"/>
      <c r="F207" s="330"/>
      <c r="G207" s="330"/>
      <c r="H207" s="330"/>
      <c r="I207" s="328"/>
      <c r="J207" s="328"/>
      <c r="K207" s="331"/>
      <c r="L207" s="268"/>
    </row>
    <row r="208" spans="2:12" x14ac:dyDescent="0.35">
      <c r="B208" s="273"/>
      <c r="C208" s="331"/>
      <c r="D208" s="332"/>
      <c r="E208" s="329"/>
      <c r="F208" s="330"/>
      <c r="G208" s="330"/>
      <c r="H208" s="330"/>
      <c r="I208" s="328"/>
      <c r="J208" s="328"/>
      <c r="K208" s="331"/>
      <c r="L208" s="268"/>
    </row>
    <row r="209" spans="2:12" x14ac:dyDescent="0.35">
      <c r="B209" s="273"/>
      <c r="C209" s="331"/>
      <c r="D209" s="332"/>
      <c r="E209" s="329"/>
      <c r="F209" s="330"/>
      <c r="G209" s="330"/>
      <c r="H209" s="330"/>
      <c r="I209" s="328"/>
      <c r="J209" s="332"/>
      <c r="K209" s="331"/>
      <c r="L209" s="268"/>
    </row>
    <row r="210" spans="2:12" x14ac:dyDescent="0.35">
      <c r="B210" s="273"/>
      <c r="C210" s="331"/>
      <c r="D210" s="332"/>
      <c r="E210" s="329"/>
      <c r="F210" s="330"/>
      <c r="G210" s="330"/>
      <c r="H210" s="330"/>
      <c r="I210" s="328"/>
      <c r="J210" s="328"/>
      <c r="K210" s="331"/>
      <c r="L210" s="268"/>
    </row>
    <row r="211" spans="2:12" x14ac:dyDescent="0.35">
      <c r="B211" s="273"/>
      <c r="C211" s="331"/>
      <c r="D211" s="332"/>
      <c r="E211" s="329"/>
      <c r="F211" s="330"/>
      <c r="G211" s="330"/>
      <c r="H211" s="330"/>
      <c r="I211" s="328"/>
      <c r="J211" s="328"/>
      <c r="K211" s="331"/>
      <c r="L211" s="268"/>
    </row>
    <row r="212" spans="2:12" x14ac:dyDescent="0.35">
      <c r="B212" s="273"/>
      <c r="C212" s="331"/>
      <c r="D212" s="332"/>
      <c r="E212" s="329"/>
      <c r="F212" s="330"/>
      <c r="G212" s="330"/>
      <c r="H212" s="330"/>
      <c r="I212" s="328"/>
      <c r="J212" s="328"/>
      <c r="K212" s="331"/>
      <c r="L212" s="268"/>
    </row>
    <row r="213" spans="2:12" x14ac:dyDescent="0.35">
      <c r="B213" s="273"/>
      <c r="C213" s="331"/>
      <c r="D213" s="332"/>
      <c r="E213" s="329"/>
      <c r="F213" s="330"/>
      <c r="G213" s="330"/>
      <c r="H213" s="330"/>
      <c r="I213" s="328"/>
      <c r="J213" s="328"/>
      <c r="K213" s="331"/>
      <c r="L213" s="268"/>
    </row>
    <row r="214" spans="2:12" x14ac:dyDescent="0.35">
      <c r="B214" s="273"/>
      <c r="C214" s="331"/>
      <c r="D214" s="332"/>
      <c r="E214" s="329"/>
      <c r="F214" s="330"/>
      <c r="G214" s="330"/>
      <c r="H214" s="330"/>
      <c r="I214" s="328"/>
      <c r="J214" s="328"/>
      <c r="K214" s="331"/>
      <c r="L214" s="268"/>
    </row>
    <row r="215" spans="2:12" x14ac:dyDescent="0.35">
      <c r="B215" s="273"/>
      <c r="C215" s="331"/>
      <c r="D215" s="332"/>
      <c r="E215" s="329"/>
      <c r="F215" s="330"/>
      <c r="G215" s="330"/>
      <c r="H215" s="330"/>
      <c r="I215" s="328"/>
      <c r="J215" s="328"/>
      <c r="K215" s="331"/>
      <c r="L215" s="268"/>
    </row>
    <row r="216" spans="2:12" x14ac:dyDescent="0.35">
      <c r="B216" s="273"/>
      <c r="C216" s="331"/>
      <c r="D216" s="332"/>
      <c r="E216" s="329"/>
      <c r="F216" s="330"/>
      <c r="G216" s="330"/>
      <c r="H216" s="330"/>
      <c r="I216" s="328"/>
      <c r="J216" s="328"/>
      <c r="K216" s="331"/>
      <c r="L216" s="268"/>
    </row>
    <row r="217" spans="2:12" x14ac:dyDescent="0.35">
      <c r="B217" s="273"/>
      <c r="C217" s="327"/>
      <c r="D217" s="328"/>
      <c r="E217" s="333"/>
      <c r="F217" s="334"/>
      <c r="G217" s="334"/>
      <c r="H217" s="334"/>
      <c r="I217" s="328"/>
      <c r="J217" s="328"/>
      <c r="K217" s="327"/>
      <c r="L217" s="268"/>
    </row>
    <row r="218" spans="2:12" ht="15" thickBot="1" x14ac:dyDescent="0.4">
      <c r="B218" s="335"/>
      <c r="C218" s="336"/>
      <c r="D218" s="336"/>
      <c r="E218" s="336"/>
      <c r="F218" s="336"/>
      <c r="G218" s="336"/>
      <c r="H218" s="336"/>
      <c r="I218" s="336"/>
      <c r="J218" s="336"/>
      <c r="K218" s="336"/>
      <c r="L218" s="337"/>
    </row>
    <row r="219" spans="2:12" x14ac:dyDescent="0.35">
      <c r="B219" s="338"/>
    </row>
    <row r="220" spans="2:12" x14ac:dyDescent="0.35">
      <c r="B220" s="338"/>
    </row>
    <row r="221" spans="2:12" x14ac:dyDescent="0.35">
      <c r="B221" s="338"/>
    </row>
    <row r="222" spans="2:12" x14ac:dyDescent="0.35">
      <c r="B222" s="338"/>
    </row>
    <row r="223" spans="2:12" x14ac:dyDescent="0.35">
      <c r="B223" s="338"/>
    </row>
    <row r="224" spans="2:12" x14ac:dyDescent="0.35">
      <c r="B224" s="338"/>
    </row>
    <row r="225" spans="2:2" x14ac:dyDescent="0.35">
      <c r="B225" s="338"/>
    </row>
    <row r="226" spans="2:2" x14ac:dyDescent="0.35">
      <c r="B226" s="338"/>
    </row>
    <row r="227" spans="2:2" x14ac:dyDescent="0.35">
      <c r="B227" s="338"/>
    </row>
    <row r="228" spans="2:2" x14ac:dyDescent="0.35">
      <c r="B228" s="338"/>
    </row>
    <row r="229" spans="2:2" x14ac:dyDescent="0.35">
      <c r="B229" s="338"/>
    </row>
    <row r="230" spans="2:2" x14ac:dyDescent="0.35">
      <c r="B230" s="338"/>
    </row>
    <row r="231" spans="2:2" x14ac:dyDescent="0.35">
      <c r="B231" s="338"/>
    </row>
    <row r="232" spans="2:2" x14ac:dyDescent="0.35">
      <c r="B232" s="338"/>
    </row>
    <row r="233" spans="2:2" x14ac:dyDescent="0.35">
      <c r="B233" s="338"/>
    </row>
    <row r="234" spans="2:2" x14ac:dyDescent="0.35">
      <c r="B234" s="338"/>
    </row>
    <row r="235" spans="2:2" x14ac:dyDescent="0.35">
      <c r="B235" s="338"/>
    </row>
    <row r="236" spans="2:2" x14ac:dyDescent="0.35">
      <c r="B236" s="338"/>
    </row>
    <row r="237" spans="2:2" x14ac:dyDescent="0.35">
      <c r="B237" s="338"/>
    </row>
    <row r="238" spans="2:2" x14ac:dyDescent="0.35">
      <c r="B238" s="338"/>
    </row>
    <row r="239" spans="2:2" x14ac:dyDescent="0.35">
      <c r="B239" s="338"/>
    </row>
    <row r="240" spans="2:2" x14ac:dyDescent="0.35">
      <c r="B240" s="338"/>
    </row>
    <row r="241" spans="2:2" x14ac:dyDescent="0.35">
      <c r="B241" s="338"/>
    </row>
    <row r="242" spans="2:2" x14ac:dyDescent="0.35">
      <c r="B242" s="338"/>
    </row>
    <row r="243" spans="2:2" x14ac:dyDescent="0.35">
      <c r="B243" s="338"/>
    </row>
    <row r="244" spans="2:2" x14ac:dyDescent="0.35">
      <c r="B244" s="338"/>
    </row>
    <row r="245" spans="2:2" x14ac:dyDescent="0.35">
      <c r="B245" s="338"/>
    </row>
  </sheetData>
  <mergeCells count="60">
    <mergeCell ref="C44:D44"/>
    <mergeCell ref="D4:F4"/>
    <mergeCell ref="C34:D34"/>
    <mergeCell ref="C35:D35"/>
    <mergeCell ref="C36:D36"/>
    <mergeCell ref="C37:D37"/>
    <mergeCell ref="C38:D38"/>
    <mergeCell ref="C39:D39"/>
    <mergeCell ref="C40:D40"/>
    <mergeCell ref="C41:D41"/>
    <mergeCell ref="C42:D42"/>
    <mergeCell ref="C43:D43"/>
    <mergeCell ref="D16:D17"/>
    <mergeCell ref="E16:E17"/>
    <mergeCell ref="F61:G61"/>
    <mergeCell ref="C45:D45"/>
    <mergeCell ref="C46:D46"/>
    <mergeCell ref="C47:D47"/>
    <mergeCell ref="C48:D48"/>
    <mergeCell ref="C49:D49"/>
    <mergeCell ref="C50:D50"/>
    <mergeCell ref="C51:D51"/>
    <mergeCell ref="C52:D52"/>
    <mergeCell ref="C53:D53"/>
    <mergeCell ref="C54:D54"/>
    <mergeCell ref="C60:D60"/>
    <mergeCell ref="D111:E111"/>
    <mergeCell ref="C62:D62"/>
    <mergeCell ref="C63:C75"/>
    <mergeCell ref="C83:D83"/>
    <mergeCell ref="C85:D85"/>
    <mergeCell ref="C86:C98"/>
    <mergeCell ref="C100:J100"/>
    <mergeCell ref="C106:C107"/>
    <mergeCell ref="D107:E107"/>
    <mergeCell ref="D108:E108"/>
    <mergeCell ref="C109:E109"/>
    <mergeCell ref="D110:E110"/>
    <mergeCell ref="C173:D173"/>
    <mergeCell ref="D112:E112"/>
    <mergeCell ref="D113:E113"/>
    <mergeCell ref="C114:E114"/>
    <mergeCell ref="C161:D161"/>
    <mergeCell ref="C162:D162"/>
    <mergeCell ref="C163:D163"/>
    <mergeCell ref="C164:D164"/>
    <mergeCell ref="C165:D165"/>
    <mergeCell ref="C166:D166"/>
    <mergeCell ref="C167:D167"/>
    <mergeCell ref="C172:D172"/>
    <mergeCell ref="C176:D176"/>
    <mergeCell ref="C177:D177"/>
    <mergeCell ref="C196:K196"/>
    <mergeCell ref="C197:C198"/>
    <mergeCell ref="D197:D198"/>
    <mergeCell ref="E197:E198"/>
    <mergeCell ref="F197:H197"/>
    <mergeCell ref="I197:I198"/>
    <mergeCell ref="J197:J198"/>
    <mergeCell ref="K197:K198"/>
  </mergeCells>
  <pageMargins left="0.25" right="0.25" top="0.75" bottom="0.75" header="0.3" footer="0.3"/>
  <pageSetup paperSize="9" scale="55" fitToHeight="0" orientation="portrait" r:id="rId1"/>
  <rowBreaks count="2" manualBreakCount="2">
    <brk id="77" max="16383" man="1"/>
    <brk id="145"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1">
    <tabColor theme="3" tint="0.39997558519241921"/>
    <pageSetUpPr fitToPage="1"/>
  </sheetPr>
  <dimension ref="A1:CA152"/>
  <sheetViews>
    <sheetView showGridLines="0" view="pageBreakPreview" topLeftCell="A110" zoomScaleNormal="80" zoomScaleSheetLayoutView="100" workbookViewId="0">
      <selection activeCell="D87" sqref="D87"/>
    </sheetView>
  </sheetViews>
  <sheetFormatPr baseColWidth="10" defaultColWidth="11.453125" defaultRowHeight="14.5" x14ac:dyDescent="0.35"/>
  <cols>
    <col min="1" max="1" width="4.26953125" customWidth="1"/>
    <col min="2" max="2" width="5.81640625" customWidth="1"/>
    <col min="3" max="3" width="42.1796875" customWidth="1"/>
    <col min="4" max="4" width="20.81640625" customWidth="1"/>
    <col min="5" max="10" width="13.7265625" customWidth="1"/>
    <col min="11" max="11" width="15" customWidth="1"/>
    <col min="12" max="12" width="15.54296875" customWidth="1"/>
    <col min="13" max="16" width="13.7265625" customWidth="1"/>
    <col min="17" max="17" width="3.453125" customWidth="1"/>
  </cols>
  <sheetData>
    <row r="1" spans="1:79" ht="15" thickBot="1" x14ac:dyDescent="0.4"/>
    <row r="2" spans="1:79" s="342" customFormat="1" ht="13" x14ac:dyDescent="0.3">
      <c r="A2" s="275"/>
      <c r="B2" s="339"/>
      <c r="C2" s="118" t="s">
        <v>1298</v>
      </c>
      <c r="D2" s="340"/>
      <c r="E2" s="340"/>
      <c r="F2" s="340"/>
      <c r="G2" s="340"/>
      <c r="H2" s="340"/>
      <c r="I2" s="340"/>
      <c r="J2" s="340"/>
      <c r="K2" s="340"/>
      <c r="L2" s="340"/>
      <c r="M2" s="340"/>
      <c r="N2" s="340"/>
      <c r="O2" s="340"/>
      <c r="P2" s="340"/>
      <c r="Q2" s="341"/>
      <c r="R2" s="275"/>
      <c r="S2" s="275"/>
      <c r="T2" s="275"/>
      <c r="U2" s="275"/>
      <c r="V2" s="275"/>
      <c r="W2" s="275"/>
      <c r="X2" s="275"/>
      <c r="Y2" s="275"/>
      <c r="Z2" s="275"/>
      <c r="AA2" s="275"/>
      <c r="AB2" s="275"/>
      <c r="AC2" s="275"/>
      <c r="AD2" s="275"/>
      <c r="AE2" s="275"/>
      <c r="AF2" s="275"/>
      <c r="AG2" s="275"/>
      <c r="AH2" s="275"/>
      <c r="AI2" s="275"/>
      <c r="AJ2" s="275"/>
      <c r="AK2" s="275"/>
      <c r="AL2" s="275"/>
      <c r="AM2" s="275"/>
      <c r="AN2" s="275"/>
      <c r="AO2" s="275"/>
      <c r="AP2" s="275"/>
      <c r="AQ2" s="275"/>
      <c r="AR2" s="275"/>
      <c r="AS2" s="275"/>
      <c r="AT2" s="275"/>
      <c r="AU2" s="275"/>
      <c r="AV2" s="275"/>
      <c r="AW2" s="275"/>
      <c r="AX2" s="275"/>
      <c r="AY2" s="275"/>
      <c r="AZ2" s="275"/>
      <c r="BA2" s="275"/>
      <c r="BB2" s="275"/>
      <c r="BC2" s="275"/>
      <c r="BD2" s="275"/>
      <c r="BE2" s="275"/>
      <c r="BF2" s="275"/>
      <c r="BG2" s="275"/>
      <c r="BH2" s="275"/>
      <c r="BI2" s="275"/>
      <c r="BJ2" s="275"/>
      <c r="BK2" s="275"/>
      <c r="BL2" s="275"/>
      <c r="BM2" s="275"/>
      <c r="BN2" s="275"/>
      <c r="BO2" s="275"/>
      <c r="BP2" s="275"/>
      <c r="BQ2" s="275"/>
      <c r="BR2" s="275"/>
      <c r="BS2" s="275"/>
      <c r="BT2" s="275"/>
      <c r="BU2" s="275"/>
      <c r="BV2" s="275"/>
      <c r="BW2" s="275"/>
      <c r="BX2" s="275"/>
      <c r="BY2" s="275"/>
      <c r="BZ2" s="275"/>
      <c r="CA2" s="275"/>
    </row>
    <row r="3" spans="1:79" x14ac:dyDescent="0.35">
      <c r="B3" s="343"/>
      <c r="Q3" s="268"/>
    </row>
    <row r="4" spans="1:79" x14ac:dyDescent="0.35">
      <c r="B4" s="343"/>
      <c r="C4" s="269" t="s">
        <v>1453</v>
      </c>
      <c r="D4" s="774" t="s">
        <v>1136</v>
      </c>
      <c r="E4" s="774"/>
      <c r="F4" s="774"/>
      <c r="Q4" s="268"/>
    </row>
    <row r="5" spans="1:79" x14ac:dyDescent="0.35">
      <c r="B5" s="343"/>
      <c r="C5" s="269" t="s">
        <v>1454</v>
      </c>
      <c r="D5" s="125">
        <f>'D1. NTT Overview'!D5</f>
        <v>45930</v>
      </c>
      <c r="Q5" s="268"/>
    </row>
    <row r="6" spans="1:79" x14ac:dyDescent="0.35">
      <c r="B6" s="343"/>
      <c r="Q6" s="268"/>
    </row>
    <row r="7" spans="1:79" s="342" customFormat="1" ht="13" x14ac:dyDescent="0.3">
      <c r="A7" s="275"/>
      <c r="B7" s="344">
        <v>5</v>
      </c>
      <c r="C7" s="128" t="s">
        <v>1265</v>
      </c>
      <c r="D7" s="345"/>
      <c r="E7" s="345"/>
      <c r="F7" s="345"/>
      <c r="G7" s="345"/>
      <c r="H7" s="345"/>
      <c r="I7" s="345"/>
      <c r="J7" s="345"/>
      <c r="K7" s="345"/>
      <c r="L7" s="345"/>
      <c r="M7" s="345"/>
      <c r="N7" s="345"/>
      <c r="O7" s="345"/>
      <c r="P7" s="345"/>
      <c r="Q7" s="346"/>
      <c r="R7" s="275"/>
      <c r="S7" s="275"/>
      <c r="T7" s="275"/>
      <c r="U7" s="275"/>
      <c r="V7" s="275"/>
      <c r="W7" s="275"/>
      <c r="X7" s="275"/>
      <c r="Y7" s="275"/>
      <c r="Z7" s="275"/>
      <c r="AA7" s="275"/>
      <c r="AB7" s="275"/>
      <c r="AC7" s="275"/>
      <c r="AD7" s="275"/>
      <c r="AE7" s="275"/>
      <c r="AF7" s="275"/>
      <c r="AG7" s="275"/>
      <c r="AH7" s="275"/>
      <c r="AI7" s="275"/>
      <c r="AJ7" s="275"/>
      <c r="AK7" s="275"/>
      <c r="AL7" s="275"/>
      <c r="AM7" s="275"/>
      <c r="AN7" s="275"/>
      <c r="AO7" s="275"/>
      <c r="AP7" s="275"/>
      <c r="AQ7" s="275"/>
      <c r="AR7" s="275"/>
      <c r="AS7" s="275"/>
      <c r="AT7" s="275"/>
      <c r="AU7" s="275"/>
      <c r="AV7" s="275"/>
      <c r="AW7" s="275"/>
      <c r="AX7" s="275"/>
      <c r="AY7" s="275"/>
      <c r="AZ7" s="275"/>
      <c r="BA7" s="275"/>
      <c r="BB7" s="275"/>
      <c r="BC7" s="275"/>
      <c r="BD7" s="275"/>
      <c r="BE7" s="275"/>
      <c r="BF7" s="275"/>
      <c r="BG7" s="275"/>
      <c r="BH7" s="275"/>
      <c r="BI7" s="275"/>
      <c r="BJ7" s="275"/>
      <c r="BK7" s="275"/>
      <c r="BL7" s="275"/>
      <c r="BM7" s="275"/>
      <c r="BN7" s="275"/>
      <c r="BO7" s="275"/>
      <c r="BP7" s="275"/>
      <c r="BQ7" s="275"/>
      <c r="BR7" s="275"/>
      <c r="BS7" s="275"/>
      <c r="BT7" s="275"/>
      <c r="BU7" s="275"/>
      <c r="BV7" s="275"/>
      <c r="BW7" s="275"/>
      <c r="BX7" s="275"/>
      <c r="BY7" s="275"/>
      <c r="BZ7" s="275"/>
      <c r="CA7" s="275"/>
    </row>
    <row r="8" spans="1:79" x14ac:dyDescent="0.35">
      <c r="B8" s="347"/>
      <c r="Q8" s="268"/>
    </row>
    <row r="9" spans="1:79" x14ac:dyDescent="0.35">
      <c r="B9" s="347"/>
      <c r="C9" s="271" t="s">
        <v>3381</v>
      </c>
      <c r="Q9" s="268"/>
    </row>
    <row r="10" spans="1:79" x14ac:dyDescent="0.35">
      <c r="B10" s="347"/>
      <c r="C10" s="275" t="s">
        <v>1455</v>
      </c>
      <c r="Q10" s="268"/>
    </row>
    <row r="11" spans="1:79" x14ac:dyDescent="0.35">
      <c r="B11" s="347"/>
      <c r="Q11" s="268"/>
    </row>
    <row r="12" spans="1:79" s="271" customFormat="1" ht="13" x14ac:dyDescent="0.3">
      <c r="B12" s="273" t="s">
        <v>1266</v>
      </c>
      <c r="C12" s="276" t="s">
        <v>1267</v>
      </c>
      <c r="Q12" s="274"/>
    </row>
    <row r="13" spans="1:79" s="271" customFormat="1" ht="12.5" x14ac:dyDescent="0.25">
      <c r="B13" s="273"/>
      <c r="Q13" s="274"/>
    </row>
    <row r="14" spans="1:79" s="271" customFormat="1" ht="39.75" customHeight="1" x14ac:dyDescent="0.25">
      <c r="B14" s="273"/>
      <c r="D14" s="348" t="s">
        <v>1456</v>
      </c>
      <c r="E14" s="348" t="s">
        <v>1369</v>
      </c>
      <c r="Q14" s="274"/>
    </row>
    <row r="15" spans="1:79" s="271" customFormat="1" ht="12.5" x14ac:dyDescent="0.25">
      <c r="B15" s="273"/>
      <c r="C15" s="277" t="s">
        <v>1370</v>
      </c>
      <c r="D15" s="278">
        <v>0.99995000000000001</v>
      </c>
      <c r="E15" s="278">
        <v>0.52332767157966076</v>
      </c>
      <c r="Q15" s="274"/>
    </row>
    <row r="16" spans="1:79" s="271" customFormat="1" ht="12.5" x14ac:dyDescent="0.25">
      <c r="B16" s="273"/>
      <c r="C16" s="349" t="s">
        <v>1245</v>
      </c>
      <c r="D16" s="350"/>
      <c r="E16" s="350"/>
      <c r="Q16" s="274"/>
    </row>
    <row r="17" spans="2:17" s="271" customFormat="1" ht="12.5" x14ac:dyDescent="0.25">
      <c r="B17" s="273"/>
      <c r="C17" s="281" t="s">
        <v>1246</v>
      </c>
      <c r="D17" s="278">
        <v>0</v>
      </c>
      <c r="E17" s="278">
        <v>0</v>
      </c>
      <c r="Q17" s="274"/>
    </row>
    <row r="18" spans="2:17" s="271" customFormat="1" ht="12.5" x14ac:dyDescent="0.25">
      <c r="B18" s="273"/>
      <c r="C18" s="281" t="s">
        <v>1247</v>
      </c>
      <c r="D18" s="278">
        <v>1.2E-4</v>
      </c>
      <c r="E18" s="278">
        <v>6.2802460712594932E-5</v>
      </c>
      <c r="Q18" s="274"/>
    </row>
    <row r="19" spans="2:17" s="271" customFormat="1" ht="12.5" x14ac:dyDescent="0.25">
      <c r="B19" s="273"/>
      <c r="C19" s="281" t="s">
        <v>1248</v>
      </c>
      <c r="D19" s="278">
        <v>0</v>
      </c>
      <c r="E19" s="278">
        <v>0</v>
      </c>
      <c r="Q19" s="274"/>
    </row>
    <row r="20" spans="2:17" s="271" customFormat="1" ht="12.5" x14ac:dyDescent="0.25">
      <c r="B20" s="273"/>
      <c r="C20" s="281" t="s">
        <v>1249</v>
      </c>
      <c r="D20" s="278">
        <v>0</v>
      </c>
      <c r="E20" s="278">
        <v>0</v>
      </c>
      <c r="Q20" s="274"/>
    </row>
    <row r="21" spans="2:17" s="271" customFormat="1" ht="13" x14ac:dyDescent="0.3">
      <c r="B21" s="273"/>
      <c r="C21" s="281" t="s">
        <v>1268</v>
      </c>
      <c r="D21" s="278">
        <v>5.0000000000000002E-5</v>
      </c>
      <c r="E21" s="278">
        <v>2.616769196358122E-5</v>
      </c>
      <c r="F21" s="300"/>
      <c r="Q21" s="274"/>
    </row>
    <row r="22" spans="2:17" s="271" customFormat="1" x14ac:dyDescent="0.35">
      <c r="B22" s="273"/>
      <c r="C22" s="283" t="s">
        <v>1371</v>
      </c>
      <c r="D22" s="351">
        <f>D21+D20</f>
        <v>5.0000000000000002E-5</v>
      </c>
      <c r="E22" s="351">
        <f>E20+E21</f>
        <v>2.616769196358122E-5</v>
      </c>
      <c r="I22"/>
      <c r="Q22" s="274"/>
    </row>
    <row r="23" spans="2:17" s="271" customFormat="1" ht="12.5" x14ac:dyDescent="0.25">
      <c r="B23" s="273"/>
      <c r="Q23" s="274"/>
    </row>
    <row r="24" spans="2:17" s="271" customFormat="1" ht="12.5" x14ac:dyDescent="0.25">
      <c r="B24" s="273"/>
      <c r="Q24" s="274"/>
    </row>
    <row r="25" spans="2:17" s="271" customFormat="1" ht="13" x14ac:dyDescent="0.3">
      <c r="B25" s="273" t="s">
        <v>1269</v>
      </c>
      <c r="C25" s="287" t="s">
        <v>1270</v>
      </c>
      <c r="E25" s="338"/>
      <c r="F25" s="338"/>
      <c r="G25" s="338"/>
      <c r="H25" s="338"/>
      <c r="I25" s="338"/>
      <c r="J25" s="338"/>
      <c r="K25" s="338"/>
      <c r="L25" s="338"/>
      <c r="M25" s="338"/>
      <c r="N25" s="338"/>
      <c r="Q25" s="274"/>
    </row>
    <row r="26" spans="2:17" s="271" customFormat="1" ht="12.5" x14ac:dyDescent="0.25">
      <c r="B26" s="273"/>
      <c r="Q26" s="274"/>
    </row>
    <row r="27" spans="2:17" s="352" customFormat="1" ht="65.5" thickBot="1" x14ac:dyDescent="0.4">
      <c r="B27" s="353"/>
      <c r="C27" s="354"/>
      <c r="D27" s="354"/>
      <c r="E27" s="348" t="s">
        <v>1271</v>
      </c>
      <c r="F27" s="348" t="s">
        <v>1272</v>
      </c>
      <c r="G27" s="348" t="s">
        <v>1273</v>
      </c>
      <c r="H27" s="348" t="s">
        <v>1274</v>
      </c>
      <c r="I27" s="348" t="s">
        <v>1275</v>
      </c>
      <c r="J27" s="348" t="s">
        <v>1276</v>
      </c>
      <c r="K27" s="348" t="s">
        <v>1277</v>
      </c>
      <c r="L27" s="348" t="s">
        <v>1278</v>
      </c>
      <c r="M27" s="348" t="s">
        <v>1279</v>
      </c>
      <c r="N27" s="348" t="s">
        <v>1280</v>
      </c>
      <c r="O27" s="348" t="s">
        <v>87</v>
      </c>
      <c r="P27" s="348" t="s">
        <v>1456</v>
      </c>
      <c r="Q27" s="355"/>
    </row>
    <row r="28" spans="2:17" s="271" customFormat="1" ht="14" thickTop="1" thickBot="1" x14ac:dyDescent="0.35">
      <c r="B28" s="273"/>
      <c r="C28" s="795" t="s">
        <v>1281</v>
      </c>
      <c r="D28" s="356" t="s">
        <v>461</v>
      </c>
      <c r="E28" s="357"/>
      <c r="F28" s="358">
        <v>114.86955279</v>
      </c>
      <c r="G28" s="358">
        <v>2644.9948545199209</v>
      </c>
      <c r="H28" s="358"/>
      <c r="I28" s="358">
        <v>6108.0466955199972</v>
      </c>
      <c r="J28" s="358">
        <v>808.20527532457731</v>
      </c>
      <c r="K28" s="358">
        <v>9068.062770600005</v>
      </c>
      <c r="L28" s="358">
        <v>1055.7045393084238</v>
      </c>
      <c r="M28" s="358">
        <v>6336.2469066469921</v>
      </c>
      <c r="N28" s="358"/>
      <c r="O28" s="438">
        <f>SUM(E28:N28)</f>
        <v>26136.130594709914</v>
      </c>
      <c r="P28" s="498">
        <f t="shared" ref="P28:P36" si="0">O28/$O$37</f>
        <v>0.82778049605805437</v>
      </c>
      <c r="Q28" s="274"/>
    </row>
    <row r="29" spans="2:17" s="271" customFormat="1" ht="15.5" thickTop="1" thickBot="1" x14ac:dyDescent="0.4">
      <c r="B29" s="273"/>
      <c r="C29" s="796"/>
      <c r="D29" s="181" t="s">
        <v>492</v>
      </c>
      <c r="E29" s="324"/>
      <c r="F29" s="359"/>
      <c r="G29" s="359"/>
      <c r="H29" s="359"/>
      <c r="I29" s="359">
        <v>49</v>
      </c>
      <c r="J29" s="359"/>
      <c r="K29" s="359"/>
      <c r="L29" s="359"/>
      <c r="M29" s="359"/>
      <c r="N29" s="359"/>
      <c r="O29" s="438">
        <f t="shared" ref="O29:O36" si="1">SUM(E29:N29)</f>
        <v>49</v>
      </c>
      <c r="P29" s="498">
        <f t="shared" si="0"/>
        <v>1.5519223153504776E-3</v>
      </c>
      <c r="Q29" s="274"/>
    </row>
    <row r="30" spans="2:17" s="271" customFormat="1" ht="15.5" thickTop="1" thickBot="1" x14ac:dyDescent="0.4">
      <c r="B30" s="273"/>
      <c r="C30" s="796"/>
      <c r="D30" s="181" t="s">
        <v>3</v>
      </c>
      <c r="E30" s="324"/>
      <c r="F30" s="323">
        <v>1889.2588114549001</v>
      </c>
      <c r="G30" s="359">
        <v>121.73882852</v>
      </c>
      <c r="H30" s="359"/>
      <c r="I30" s="359">
        <v>388.61921427999999</v>
      </c>
      <c r="J30" s="359"/>
      <c r="K30" s="359">
        <v>180</v>
      </c>
      <c r="L30" s="359"/>
      <c r="M30" s="359"/>
      <c r="N30" s="359"/>
      <c r="O30" s="438">
        <f t="shared" si="1"/>
        <v>2579.6168542548999</v>
      </c>
      <c r="P30" s="498">
        <f t="shared" si="0"/>
        <v>8.170132573821183E-2</v>
      </c>
      <c r="Q30" s="274"/>
    </row>
    <row r="31" spans="2:17" s="271" customFormat="1" ht="15.5" thickTop="1" thickBot="1" x14ac:dyDescent="0.4">
      <c r="B31" s="273"/>
      <c r="C31" s="796"/>
      <c r="D31" s="181" t="s">
        <v>482</v>
      </c>
      <c r="E31" s="324"/>
      <c r="F31" s="323">
        <v>265.66261718388955</v>
      </c>
      <c r="G31" s="359"/>
      <c r="H31" s="359"/>
      <c r="I31" s="359"/>
      <c r="J31" s="359"/>
      <c r="K31" s="359"/>
      <c r="L31" s="359"/>
      <c r="M31" s="359"/>
      <c r="N31" s="359"/>
      <c r="O31" s="438">
        <f t="shared" si="1"/>
        <v>265.66261718388955</v>
      </c>
      <c r="P31" s="498">
        <f t="shared" si="0"/>
        <v>8.4140355910630512E-3</v>
      </c>
      <c r="Q31" s="274"/>
    </row>
    <row r="32" spans="2:17" s="271" customFormat="1" ht="15.5" thickTop="1" thickBot="1" x14ac:dyDescent="0.4">
      <c r="B32" s="273"/>
      <c r="C32" s="796"/>
      <c r="D32" s="181" t="s">
        <v>484</v>
      </c>
      <c r="E32" s="324"/>
      <c r="F32" s="360"/>
      <c r="G32" s="359"/>
      <c r="H32" s="359"/>
      <c r="I32" s="359"/>
      <c r="J32" s="359"/>
      <c r="K32" s="359"/>
      <c r="L32" s="359"/>
      <c r="M32" s="359"/>
      <c r="N32" s="359"/>
      <c r="O32" s="438">
        <f t="shared" si="1"/>
        <v>0</v>
      </c>
      <c r="P32" s="498">
        <f t="shared" si="0"/>
        <v>0</v>
      </c>
      <c r="Q32" s="274"/>
    </row>
    <row r="33" spans="2:18" s="271" customFormat="1" ht="15.5" thickTop="1" thickBot="1" x14ac:dyDescent="0.4">
      <c r="B33" s="273"/>
      <c r="C33" s="796"/>
      <c r="D33" s="181" t="s">
        <v>258</v>
      </c>
      <c r="E33" s="324"/>
      <c r="F33" s="360"/>
      <c r="G33" s="359"/>
      <c r="H33" s="359"/>
      <c r="I33" s="359"/>
      <c r="J33" s="359">
        <v>641.85523205560003</v>
      </c>
      <c r="K33" s="359">
        <v>342.32279039999997</v>
      </c>
      <c r="L33" s="359"/>
      <c r="M33" s="359">
        <v>83.262898800000002</v>
      </c>
      <c r="N33" s="359"/>
      <c r="O33" s="438">
        <f t="shared" si="1"/>
        <v>1067.4409212556</v>
      </c>
      <c r="P33" s="498">
        <f t="shared" si="0"/>
        <v>3.3807865020710974E-2</v>
      </c>
      <c r="Q33" s="274"/>
    </row>
    <row r="34" spans="2:18" s="271" customFormat="1" ht="14" thickTop="1" thickBot="1" x14ac:dyDescent="0.35">
      <c r="B34" s="273"/>
      <c r="C34" s="361" t="s">
        <v>1457</v>
      </c>
      <c r="D34" s="362" t="s">
        <v>265</v>
      </c>
      <c r="E34" s="363"/>
      <c r="F34" s="364"/>
      <c r="G34" s="364"/>
      <c r="H34" s="364"/>
      <c r="I34" s="364">
        <v>52.171336805599999</v>
      </c>
      <c r="J34" s="364"/>
      <c r="K34" s="364">
        <v>167.08438310579993</v>
      </c>
      <c r="L34" s="364"/>
      <c r="M34" s="364">
        <v>121.0176781097</v>
      </c>
      <c r="N34" s="364"/>
      <c r="O34" s="438">
        <f t="shared" si="1"/>
        <v>340.27339802109992</v>
      </c>
      <c r="P34" s="498">
        <f t="shared" si="0"/>
        <v>1.0777099585899593E-2</v>
      </c>
      <c r="Q34" s="274"/>
    </row>
    <row r="35" spans="2:18" s="271" customFormat="1" ht="15.5" thickTop="1" thickBot="1" x14ac:dyDescent="0.4">
      <c r="B35" s="273"/>
      <c r="C35" s="795" t="s">
        <v>1458</v>
      </c>
      <c r="D35" s="365" t="s">
        <v>1459</v>
      </c>
      <c r="E35" s="357"/>
      <c r="F35" s="366"/>
      <c r="G35" s="366"/>
      <c r="H35" s="366">
        <v>28.92340914</v>
      </c>
      <c r="I35" s="366">
        <v>949.18475764940001</v>
      </c>
      <c r="J35" s="366"/>
      <c r="K35" s="366">
        <v>80.937630205599987</v>
      </c>
      <c r="L35" s="366"/>
      <c r="M35" s="366"/>
      <c r="N35" s="366"/>
      <c r="O35" s="438">
        <f t="shared" si="1"/>
        <v>1059.045796995</v>
      </c>
      <c r="P35" s="498">
        <f t="shared" si="0"/>
        <v>3.3541975619074946E-2</v>
      </c>
      <c r="Q35" s="274"/>
    </row>
    <row r="36" spans="2:18" s="271" customFormat="1" ht="14" thickTop="1" thickBot="1" x14ac:dyDescent="0.35">
      <c r="B36" s="273"/>
      <c r="C36" s="797"/>
      <c r="D36" s="367" t="s">
        <v>12</v>
      </c>
      <c r="E36" s="368"/>
      <c r="F36" s="369"/>
      <c r="G36" s="369"/>
      <c r="H36" s="369"/>
      <c r="I36" s="369"/>
      <c r="J36" s="369">
        <v>76.575175403200006</v>
      </c>
      <c r="K36" s="369"/>
      <c r="L36" s="369"/>
      <c r="M36" s="369"/>
      <c r="N36" s="369"/>
      <c r="O36" s="438">
        <f t="shared" si="1"/>
        <v>76.575175403200006</v>
      </c>
      <c r="P36" s="498">
        <f t="shared" si="0"/>
        <v>2.4252800716347573E-3</v>
      </c>
      <c r="Q36" s="274"/>
    </row>
    <row r="37" spans="2:18" s="271" customFormat="1" ht="13.5" thickTop="1" x14ac:dyDescent="0.3">
      <c r="B37" s="273"/>
      <c r="C37" s="798" t="s">
        <v>1214</v>
      </c>
      <c r="D37" s="798"/>
      <c r="E37" s="370"/>
      <c r="F37" s="188">
        <f>SUM(F28:F36)</f>
        <v>2269.7909814287896</v>
      </c>
      <c r="G37" s="188">
        <f t="shared" ref="G37:M37" si="2">SUM(G28:G36)</f>
        <v>2766.7336830399208</v>
      </c>
      <c r="H37" s="188">
        <f t="shared" si="2"/>
        <v>28.92340914</v>
      </c>
      <c r="I37" s="188">
        <f t="shared" si="2"/>
        <v>7547.0220042549972</v>
      </c>
      <c r="J37" s="188">
        <f t="shared" si="2"/>
        <v>1526.6356827833774</v>
      </c>
      <c r="K37" s="188">
        <f t="shared" si="2"/>
        <v>9838.4075743114045</v>
      </c>
      <c r="L37" s="188">
        <f t="shared" si="2"/>
        <v>1055.7045393084238</v>
      </c>
      <c r="M37" s="188">
        <f t="shared" si="2"/>
        <v>6540.5274835566915</v>
      </c>
      <c r="N37" s="188"/>
      <c r="O37" s="188">
        <f>SUM(O28:O36)</f>
        <v>31573.745357823602</v>
      </c>
      <c r="P37" s="322">
        <f>SUM(P28:P36)</f>
        <v>1</v>
      </c>
      <c r="Q37" s="274"/>
      <c r="R37" s="371"/>
    </row>
    <row r="38" spans="2:18" s="271" customFormat="1" ht="12.5" x14ac:dyDescent="0.25">
      <c r="B38" s="273"/>
      <c r="F38" s="372"/>
      <c r="G38" s="372"/>
      <c r="H38" s="372"/>
      <c r="I38" s="372"/>
      <c r="J38" s="372"/>
      <c r="K38" s="372"/>
      <c r="L38" s="372"/>
      <c r="M38" s="372"/>
      <c r="N38" s="372"/>
      <c r="Q38" s="274"/>
    </row>
    <row r="39" spans="2:18" s="271" customFormat="1" ht="12.5" x14ac:dyDescent="0.25">
      <c r="B39" s="273"/>
      <c r="F39" s="372"/>
      <c r="G39" s="372"/>
      <c r="H39" s="372"/>
      <c r="I39" s="372"/>
      <c r="J39" s="372"/>
      <c r="K39" s="372"/>
      <c r="L39" s="372"/>
      <c r="M39" s="372"/>
      <c r="N39" s="372"/>
      <c r="Q39" s="274"/>
    </row>
    <row r="40" spans="2:18" s="271" customFormat="1" ht="12.5" x14ac:dyDescent="0.25">
      <c r="B40" s="273"/>
      <c r="F40" s="373"/>
      <c r="G40" s="373"/>
      <c r="H40" s="373"/>
      <c r="I40" s="373"/>
      <c r="J40" s="373"/>
      <c r="K40" s="373"/>
      <c r="L40" s="373"/>
      <c r="M40" s="373"/>
      <c r="N40" s="373"/>
      <c r="Q40" s="274"/>
    </row>
    <row r="41" spans="2:18" s="271" customFormat="1" x14ac:dyDescent="0.35">
      <c r="B41" s="273" t="s">
        <v>1460</v>
      </c>
      <c r="C41" s="276" t="s">
        <v>1461</v>
      </c>
      <c r="D41"/>
      <c r="E41"/>
      <c r="F41"/>
      <c r="G41"/>
      <c r="H41"/>
      <c r="Q41" s="274"/>
    </row>
    <row r="42" spans="2:18" s="271" customFormat="1" x14ac:dyDescent="0.35">
      <c r="B42" s="273"/>
      <c r="C42"/>
      <c r="D42"/>
      <c r="E42"/>
      <c r="F42"/>
      <c r="G42"/>
      <c r="H42"/>
      <c r="Q42" s="274"/>
    </row>
    <row r="43" spans="2:18" s="271" customFormat="1" ht="15.75" customHeight="1" thickBot="1" x14ac:dyDescent="0.4">
      <c r="B43" s="273"/>
      <c r="C43"/>
      <c r="D43"/>
      <c r="E43" s="374" t="s">
        <v>1462</v>
      </c>
      <c r="F43" s="374" t="s">
        <v>1463</v>
      </c>
      <c r="G43" s="348" t="s">
        <v>1464</v>
      </c>
      <c r="H43" s="348" t="s">
        <v>1214</v>
      </c>
      <c r="Q43" s="274"/>
    </row>
    <row r="44" spans="2:18" s="271" customFormat="1" ht="15" customHeight="1" thickTop="1" x14ac:dyDescent="0.25">
      <c r="B44" s="273"/>
      <c r="C44" s="795" t="s">
        <v>1281</v>
      </c>
      <c r="D44" s="365" t="s">
        <v>461</v>
      </c>
      <c r="E44" s="375">
        <v>26092.300594709912</v>
      </c>
      <c r="F44" s="376">
        <v>43.83</v>
      </c>
      <c r="G44" s="358"/>
      <c r="H44" s="377">
        <f>E44+F44+G44</f>
        <v>26136.130594709914</v>
      </c>
      <c r="I44" s="378"/>
      <c r="J44" s="371"/>
      <c r="Q44" s="274"/>
    </row>
    <row r="45" spans="2:18" s="271" customFormat="1" ht="12.5" x14ac:dyDescent="0.25">
      <c r="B45" s="273"/>
      <c r="C45" s="796"/>
      <c r="D45" s="158" t="s">
        <v>492</v>
      </c>
      <c r="E45" s="325"/>
      <c r="F45" s="376">
        <v>49</v>
      </c>
      <c r="G45" s="323"/>
      <c r="H45" s="379">
        <f t="shared" ref="H45:H52" si="3">E45+F45+G45</f>
        <v>49</v>
      </c>
      <c r="I45" s="378"/>
      <c r="J45" s="371"/>
      <c r="Q45" s="274"/>
    </row>
    <row r="46" spans="2:18" s="271" customFormat="1" ht="12.5" x14ac:dyDescent="0.25">
      <c r="B46" s="273"/>
      <c r="C46" s="796"/>
      <c r="D46" s="158" t="s">
        <v>3</v>
      </c>
      <c r="E46" s="325">
        <v>121.73685425489975</v>
      </c>
      <c r="F46" s="376">
        <v>2457.88</v>
      </c>
      <c r="G46" s="323"/>
      <c r="H46" s="379">
        <f t="shared" si="3"/>
        <v>2579.6168542548999</v>
      </c>
      <c r="I46" s="378"/>
      <c r="J46" s="371"/>
      <c r="Q46" s="274"/>
    </row>
    <row r="47" spans="2:18" s="271" customFormat="1" x14ac:dyDescent="0.35">
      <c r="B47" s="273"/>
      <c r="C47" s="796"/>
      <c r="D47" s="158" t="s">
        <v>482</v>
      </c>
      <c r="E47" s="360"/>
      <c r="F47" s="359">
        <v>265.66000000000003</v>
      </c>
      <c r="G47" s="323"/>
      <c r="H47" s="379">
        <f t="shared" si="3"/>
        <v>265.66000000000003</v>
      </c>
      <c r="I47" s="378"/>
      <c r="J47" s="371"/>
      <c r="Q47" s="274"/>
    </row>
    <row r="48" spans="2:18" s="271" customFormat="1" x14ac:dyDescent="0.35">
      <c r="B48" s="273"/>
      <c r="C48" s="796"/>
      <c r="D48" s="158" t="s">
        <v>484</v>
      </c>
      <c r="E48" s="360"/>
      <c r="F48" s="359">
        <v>0</v>
      </c>
      <c r="G48" s="323"/>
      <c r="H48" s="379">
        <f t="shared" si="3"/>
        <v>0</v>
      </c>
      <c r="I48" s="378"/>
      <c r="J48" s="371"/>
      <c r="Q48" s="274"/>
    </row>
    <row r="49" spans="2:18" s="271" customFormat="1" ht="15" thickBot="1" x14ac:dyDescent="0.4">
      <c r="B49" s="273"/>
      <c r="C49" s="796"/>
      <c r="D49" s="158" t="s">
        <v>258</v>
      </c>
      <c r="E49" s="360">
        <v>1067.4409212556</v>
      </c>
      <c r="F49" s="359"/>
      <c r="G49" s="323"/>
      <c r="H49" s="379">
        <f t="shared" si="3"/>
        <v>1067.4409212556</v>
      </c>
      <c r="I49" s="378"/>
      <c r="J49" s="371"/>
      <c r="Q49" s="274"/>
    </row>
    <row r="50" spans="2:18" s="271" customFormat="1" ht="13.5" thickTop="1" thickBot="1" x14ac:dyDescent="0.3">
      <c r="B50" s="273"/>
      <c r="C50" s="361" t="s">
        <v>1457</v>
      </c>
      <c r="D50" s="362" t="s">
        <v>265</v>
      </c>
      <c r="E50" s="364"/>
      <c r="F50" s="364">
        <v>340.27</v>
      </c>
      <c r="G50" s="364"/>
      <c r="H50" s="380">
        <f t="shared" si="3"/>
        <v>340.27</v>
      </c>
      <c r="I50" s="378"/>
      <c r="J50" s="371"/>
      <c r="Q50" s="274"/>
    </row>
    <row r="51" spans="2:18" s="271" customFormat="1" ht="15" thickTop="1" x14ac:dyDescent="0.35">
      <c r="B51" s="273"/>
      <c r="C51" s="795" t="s">
        <v>1458</v>
      </c>
      <c r="D51" s="365" t="s">
        <v>1459</v>
      </c>
      <c r="E51" s="360">
        <v>28.925796995000155</v>
      </c>
      <c r="F51" s="359">
        <v>1030.1199999999999</v>
      </c>
      <c r="G51" s="358"/>
      <c r="H51" s="377">
        <f t="shared" si="3"/>
        <v>1059.045796995</v>
      </c>
      <c r="I51" s="378"/>
      <c r="J51" s="371"/>
      <c r="Q51" s="274"/>
    </row>
    <row r="52" spans="2:18" s="271" customFormat="1" ht="15" thickBot="1" x14ac:dyDescent="0.4">
      <c r="B52" s="273"/>
      <c r="C52" s="797"/>
      <c r="D52" s="381" t="s">
        <v>12</v>
      </c>
      <c r="E52" s="360">
        <v>-4.8245967999918093E-3</v>
      </c>
      <c r="F52" s="382">
        <v>76.58</v>
      </c>
      <c r="G52" s="382"/>
      <c r="H52" s="383">
        <f t="shared" si="3"/>
        <v>76.575175403200006</v>
      </c>
      <c r="I52" s="378"/>
      <c r="J52" s="371"/>
      <c r="Q52" s="274"/>
    </row>
    <row r="53" spans="2:18" s="271" customFormat="1" ht="15.75" customHeight="1" thickTop="1" x14ac:dyDescent="0.3">
      <c r="B53" s="273"/>
      <c r="C53" s="799" t="s">
        <v>1214</v>
      </c>
      <c r="D53" s="800"/>
      <c r="E53" s="384">
        <f>SUM(E44:E52)</f>
        <v>27310.399342618613</v>
      </c>
      <c r="F53" s="384">
        <f>SUM(F44:F52)</f>
        <v>4263.34</v>
      </c>
      <c r="G53" s="384">
        <v>0</v>
      </c>
      <c r="H53" s="384">
        <f>SUM(H44:H52)</f>
        <v>31573.73934261861</v>
      </c>
      <c r="J53" s="371"/>
      <c r="Q53" s="274"/>
      <c r="R53" s="371"/>
    </row>
    <row r="54" spans="2:18" s="271" customFormat="1" x14ac:dyDescent="0.35">
      <c r="B54" s="273"/>
      <c r="C54"/>
      <c r="D54"/>
      <c r="E54" s="385"/>
      <c r="F54" s="385"/>
      <c r="G54"/>
      <c r="H54"/>
      <c r="I54"/>
      <c r="J54"/>
      <c r="K54"/>
      <c r="L54"/>
      <c r="M54"/>
      <c r="N54"/>
      <c r="Q54" s="274"/>
    </row>
    <row r="55" spans="2:18" s="271" customFormat="1" x14ac:dyDescent="0.35">
      <c r="B55" s="273"/>
      <c r="D55"/>
      <c r="E55"/>
      <c r="F55"/>
      <c r="G55"/>
      <c r="H55"/>
      <c r="I55"/>
      <c r="J55"/>
      <c r="K55"/>
      <c r="L55"/>
      <c r="M55"/>
      <c r="N55"/>
      <c r="Q55" s="274"/>
    </row>
    <row r="56" spans="2:18" s="271" customFormat="1" x14ac:dyDescent="0.35">
      <c r="B56" s="273" t="s">
        <v>1465</v>
      </c>
      <c r="C56" s="276" t="s">
        <v>1466</v>
      </c>
      <c r="D56"/>
      <c r="E56"/>
      <c r="F56"/>
      <c r="G56"/>
      <c r="H56"/>
      <c r="I56"/>
      <c r="J56"/>
      <c r="K56"/>
      <c r="L56"/>
      <c r="M56"/>
      <c r="N56"/>
      <c r="Q56" s="274"/>
    </row>
    <row r="57" spans="2:18" s="271" customFormat="1" ht="65" x14ac:dyDescent="0.35">
      <c r="B57" s="273"/>
      <c r="C57"/>
      <c r="E57" s="193" t="s">
        <v>1449</v>
      </c>
      <c r="F57" s="193" t="s">
        <v>1467</v>
      </c>
      <c r="G57"/>
      <c r="H57"/>
      <c r="I57"/>
      <c r="J57"/>
      <c r="K57"/>
      <c r="L57"/>
      <c r="M57"/>
      <c r="N57"/>
      <c r="Q57" s="274"/>
    </row>
    <row r="58" spans="2:18" s="352" customFormat="1" x14ac:dyDescent="0.35">
      <c r="B58" s="353"/>
      <c r="C58" s="791" t="s">
        <v>1146</v>
      </c>
      <c r="D58" s="792" t="s">
        <v>1146</v>
      </c>
      <c r="E58" s="485">
        <v>3345.5066864900059</v>
      </c>
      <c r="F58" s="386">
        <f>E58/$E$73</f>
        <v>0.12800312532730881</v>
      </c>
      <c r="G58" s="354"/>
      <c r="I58" s="354"/>
      <c r="J58" s="354"/>
      <c r="K58" s="354"/>
      <c r="L58" s="354"/>
      <c r="M58" s="354"/>
      <c r="N58" s="354"/>
      <c r="Q58" s="355"/>
    </row>
    <row r="59" spans="2:18" s="352" customFormat="1" x14ac:dyDescent="0.35">
      <c r="B59" s="353"/>
      <c r="C59" s="496" t="s">
        <v>1147</v>
      </c>
      <c r="D59" s="497"/>
      <c r="E59" s="486">
        <v>1211.1607875800007</v>
      </c>
      <c r="F59" s="386">
        <f t="shared" ref="F59:F72" si="4">E59/$E$73</f>
        <v>4.6340474138098248E-2</v>
      </c>
      <c r="G59" s="354"/>
      <c r="I59" s="354"/>
      <c r="J59" s="354"/>
      <c r="K59" s="354"/>
      <c r="L59" s="354"/>
      <c r="M59" s="354"/>
      <c r="N59" s="354"/>
      <c r="Q59" s="355"/>
    </row>
    <row r="60" spans="2:18" s="352" customFormat="1" x14ac:dyDescent="0.35">
      <c r="B60" s="353"/>
      <c r="C60" s="791" t="s">
        <v>1148</v>
      </c>
      <c r="D60" s="792" t="s">
        <v>1148</v>
      </c>
      <c r="E60" s="486">
        <v>1068.4810621400009</v>
      </c>
      <c r="F60" s="386">
        <f t="shared" si="4"/>
        <v>4.0881375565402306E-2</v>
      </c>
      <c r="G60" s="354"/>
      <c r="H60" s="354"/>
      <c r="I60" s="354"/>
      <c r="J60" s="354"/>
      <c r="K60" s="354"/>
      <c r="L60" s="354"/>
      <c r="M60" s="354"/>
      <c r="N60" s="354"/>
      <c r="Q60" s="355"/>
    </row>
    <row r="61" spans="2:18" s="352" customFormat="1" x14ac:dyDescent="0.35">
      <c r="B61" s="353"/>
      <c r="C61" s="791" t="s">
        <v>1149</v>
      </c>
      <c r="D61" s="792" t="s">
        <v>1149</v>
      </c>
      <c r="E61" s="486">
        <v>1032.4573708299997</v>
      </c>
      <c r="F61" s="386">
        <f t="shared" si="4"/>
        <v>3.9503065639396984E-2</v>
      </c>
      <c r="G61" s="354"/>
      <c r="H61" s="354"/>
      <c r="I61" s="354"/>
      <c r="J61" s="354"/>
      <c r="K61" s="354"/>
      <c r="L61" s="354"/>
      <c r="M61" s="354"/>
      <c r="N61" s="354"/>
      <c r="Q61" s="355"/>
    </row>
    <row r="62" spans="2:18" s="352" customFormat="1" x14ac:dyDescent="0.35">
      <c r="B62" s="353"/>
      <c r="C62" s="791" t="s">
        <v>1150</v>
      </c>
      <c r="D62" s="792" t="s">
        <v>1150</v>
      </c>
      <c r="E62" s="486">
        <v>179.95706174999989</v>
      </c>
      <c r="F62" s="386">
        <f t="shared" si="4"/>
        <v>6.8853744701036935E-3</v>
      </c>
      <c r="G62" s="354"/>
      <c r="H62" s="354"/>
      <c r="I62" s="354"/>
      <c r="J62" s="354"/>
      <c r="K62" s="354"/>
      <c r="L62" s="354"/>
      <c r="M62" s="354"/>
      <c r="N62" s="354"/>
      <c r="Q62" s="355"/>
    </row>
    <row r="63" spans="2:18" s="352" customFormat="1" x14ac:dyDescent="0.35">
      <c r="B63" s="353"/>
      <c r="C63" s="791" t="s">
        <v>1151</v>
      </c>
      <c r="D63" s="792" t="s">
        <v>1151</v>
      </c>
      <c r="E63" s="486">
        <v>1888.3576110700008</v>
      </c>
      <c r="F63" s="386">
        <f t="shared" si="4"/>
        <v>7.2250842280088462E-2</v>
      </c>
      <c r="G63" s="354"/>
      <c r="H63" s="354"/>
      <c r="I63" s="354"/>
      <c r="J63" s="354"/>
      <c r="K63" s="354"/>
      <c r="L63" s="354"/>
      <c r="M63" s="354"/>
      <c r="N63" s="354"/>
      <c r="Q63" s="355"/>
    </row>
    <row r="64" spans="2:18" s="352" customFormat="1" x14ac:dyDescent="0.35">
      <c r="B64" s="353"/>
      <c r="C64" s="791" t="s">
        <v>1152</v>
      </c>
      <c r="D64" s="792" t="s">
        <v>1152</v>
      </c>
      <c r="E64" s="486">
        <v>1896.2673427099985</v>
      </c>
      <c r="F64" s="386">
        <f t="shared" si="4"/>
        <v>7.2553478163169677E-2</v>
      </c>
      <c r="G64" s="354"/>
      <c r="H64" s="354"/>
      <c r="I64" s="354"/>
      <c r="J64" s="354"/>
      <c r="K64" s="354"/>
      <c r="L64" s="354"/>
      <c r="M64" s="354"/>
      <c r="N64" s="354"/>
      <c r="Q64" s="355"/>
    </row>
    <row r="65" spans="2:17" s="352" customFormat="1" x14ac:dyDescent="0.35">
      <c r="B65" s="353"/>
      <c r="C65" s="791" t="s">
        <v>1153</v>
      </c>
      <c r="D65" s="792" t="s">
        <v>1153</v>
      </c>
      <c r="E65" s="486">
        <v>5701.1164094999931</v>
      </c>
      <c r="F65" s="386">
        <f t="shared" si="4"/>
        <v>0.21813159758961506</v>
      </c>
      <c r="G65" s="354"/>
      <c r="H65" s="354"/>
      <c r="I65" s="354"/>
      <c r="J65" s="354"/>
      <c r="K65" s="354"/>
      <c r="L65" s="354"/>
      <c r="M65" s="354"/>
      <c r="N65" s="354"/>
      <c r="Q65" s="355"/>
    </row>
    <row r="66" spans="2:17" s="352" customFormat="1" x14ac:dyDescent="0.35">
      <c r="B66" s="353"/>
      <c r="C66" s="791" t="s">
        <v>1154</v>
      </c>
      <c r="D66" s="792" t="s">
        <v>1154</v>
      </c>
      <c r="E66" s="486">
        <v>1122.0687386400007</v>
      </c>
      <c r="F66" s="386">
        <f t="shared" si="4"/>
        <v>4.2931704772254199E-2</v>
      </c>
      <c r="G66" s="354"/>
      <c r="H66" s="354"/>
      <c r="I66" s="354"/>
      <c r="J66" s="354"/>
      <c r="K66" s="354"/>
      <c r="L66" s="354"/>
      <c r="M66" s="354"/>
      <c r="N66" s="354"/>
      <c r="Q66" s="355"/>
    </row>
    <row r="67" spans="2:17" s="352" customFormat="1" x14ac:dyDescent="0.35">
      <c r="B67" s="353"/>
      <c r="C67" s="791" t="s">
        <v>1155</v>
      </c>
      <c r="D67" s="792" t="s">
        <v>1155</v>
      </c>
      <c r="E67" s="486">
        <v>1835.2073147900014</v>
      </c>
      <c r="F67" s="386">
        <f t="shared" si="4"/>
        <v>7.0217247768564639E-2</v>
      </c>
      <c r="G67" s="354"/>
      <c r="H67" s="354"/>
      <c r="I67" s="354"/>
      <c r="J67" s="354"/>
      <c r="K67" s="354"/>
      <c r="L67" s="354"/>
      <c r="M67" s="354"/>
      <c r="N67" s="354"/>
      <c r="Q67" s="355"/>
    </row>
    <row r="68" spans="2:17" s="352" customFormat="1" x14ac:dyDescent="0.35">
      <c r="B68" s="353"/>
      <c r="C68" s="791" t="s">
        <v>1156</v>
      </c>
      <c r="D68" s="792" t="s">
        <v>1156</v>
      </c>
      <c r="E68" s="486">
        <v>2780.9852511599929</v>
      </c>
      <c r="F68" s="386">
        <f t="shared" si="4"/>
        <v>0.10640385358521189</v>
      </c>
      <c r="G68" s="354"/>
      <c r="H68" s="354"/>
      <c r="I68" s="354"/>
      <c r="J68" s="354"/>
      <c r="K68" s="354"/>
      <c r="L68" s="354"/>
      <c r="M68" s="354"/>
      <c r="N68" s="354"/>
      <c r="Q68" s="355"/>
    </row>
    <row r="69" spans="2:17" s="352" customFormat="1" x14ac:dyDescent="0.35">
      <c r="B69" s="353"/>
      <c r="C69" s="793" t="s">
        <v>1157</v>
      </c>
      <c r="D69" s="792" t="s">
        <v>1157</v>
      </c>
      <c r="E69" s="486">
        <v>1396.8110652299993</v>
      </c>
      <c r="F69" s="386">
        <f t="shared" si="4"/>
        <v>5.3443677922758635E-2</v>
      </c>
      <c r="G69" s="354"/>
      <c r="H69" s="354"/>
      <c r="I69" s="354"/>
      <c r="J69" s="354"/>
      <c r="K69" s="354"/>
      <c r="L69" s="354"/>
      <c r="M69" s="354"/>
      <c r="N69" s="354"/>
      <c r="Q69" s="355"/>
    </row>
    <row r="70" spans="2:17" s="352" customFormat="1" x14ac:dyDescent="0.35">
      <c r="B70" s="353"/>
      <c r="C70" s="791" t="s">
        <v>1158</v>
      </c>
      <c r="D70" s="792" t="s">
        <v>1158</v>
      </c>
      <c r="E70" s="486">
        <v>2270.9320354799975</v>
      </c>
      <c r="F70" s="386">
        <f t="shared" si="4"/>
        <v>8.6888601694090503E-2</v>
      </c>
      <c r="G70" s="354"/>
      <c r="H70" s="354"/>
      <c r="I70" s="354"/>
      <c r="J70" s="354"/>
      <c r="K70" s="354"/>
      <c r="L70" s="354"/>
      <c r="M70" s="354"/>
      <c r="N70" s="354"/>
      <c r="Q70" s="355"/>
    </row>
    <row r="71" spans="2:17" s="352" customFormat="1" x14ac:dyDescent="0.35">
      <c r="B71" s="353"/>
      <c r="C71" s="791" t="s">
        <v>1159</v>
      </c>
      <c r="D71" s="792" t="s">
        <v>1159</v>
      </c>
      <c r="E71" s="486">
        <v>291.95454203000003</v>
      </c>
      <c r="F71" s="386">
        <f t="shared" si="4"/>
        <v>1.1170533295974861E-2</v>
      </c>
      <c r="G71" s="354"/>
      <c r="H71" s="354"/>
      <c r="I71" s="354"/>
      <c r="J71" s="354"/>
      <c r="K71" s="354"/>
      <c r="L71" s="354"/>
      <c r="M71" s="354"/>
      <c r="N71" s="354"/>
      <c r="Q71" s="355"/>
    </row>
    <row r="72" spans="2:17" s="352" customFormat="1" x14ac:dyDescent="0.35">
      <c r="B72" s="353"/>
      <c r="C72" s="791" t="s">
        <v>1160</v>
      </c>
      <c r="D72" s="792" t="s">
        <v>1160</v>
      </c>
      <c r="E72" s="486">
        <v>114.86955278999999</v>
      </c>
      <c r="F72" s="386">
        <f t="shared" si="4"/>
        <v>4.3950477879620906E-3</v>
      </c>
      <c r="G72" s="354"/>
      <c r="H72" s="354"/>
      <c r="I72" s="354"/>
      <c r="J72" s="354"/>
      <c r="K72" s="354"/>
      <c r="L72" s="354"/>
      <c r="M72" s="354"/>
      <c r="N72" s="354"/>
      <c r="Q72" s="355"/>
    </row>
    <row r="73" spans="2:17" s="352" customFormat="1" x14ac:dyDescent="0.35">
      <c r="B73" s="353"/>
      <c r="C73" s="794" t="s">
        <v>1214</v>
      </c>
      <c r="D73" s="794"/>
      <c r="E73" s="387">
        <f>SUM(E58:E72)</f>
        <v>26136.132832189989</v>
      </c>
      <c r="F73" s="388">
        <f>SUM(F58:F72)</f>
        <v>1</v>
      </c>
      <c r="G73" s="354"/>
      <c r="J73" s="354"/>
      <c r="K73" s="354"/>
      <c r="L73" s="354"/>
      <c r="M73" s="354"/>
      <c r="N73" s="354"/>
      <c r="Q73" s="355"/>
    </row>
    <row r="74" spans="2:17" s="271" customFormat="1" ht="12.5" x14ac:dyDescent="0.25">
      <c r="B74" s="273"/>
      <c r="Q74" s="274"/>
    </row>
    <row r="75" spans="2:17" s="271" customFormat="1" ht="12.5" x14ac:dyDescent="0.25">
      <c r="B75" s="273"/>
      <c r="Q75" s="274"/>
    </row>
    <row r="76" spans="2:17" x14ac:dyDescent="0.35">
      <c r="B76" s="273" t="s">
        <v>1468</v>
      </c>
      <c r="C76" s="287" t="s">
        <v>1469</v>
      </c>
      <c r="Q76" s="268"/>
    </row>
    <row r="77" spans="2:17" x14ac:dyDescent="0.35">
      <c r="B77" s="389"/>
      <c r="Q77" s="268"/>
    </row>
    <row r="78" spans="2:17" ht="39" x14ac:dyDescent="0.35">
      <c r="B78" s="273"/>
      <c r="D78" s="348" t="s">
        <v>1456</v>
      </c>
      <c r="E78" s="1"/>
      <c r="Q78" s="268"/>
    </row>
    <row r="79" spans="2:17" x14ac:dyDescent="0.35">
      <c r="B79" s="273"/>
      <c r="C79" s="277" t="s">
        <v>1424</v>
      </c>
      <c r="D79" s="297">
        <v>0.75439999999999996</v>
      </c>
      <c r="Q79" s="268"/>
    </row>
    <row r="80" spans="2:17" x14ac:dyDescent="0.35">
      <c r="B80" s="273"/>
      <c r="C80" s="277" t="s">
        <v>1425</v>
      </c>
      <c r="D80" s="297"/>
      <c r="Q80" s="268"/>
    </row>
    <row r="81" spans="2:17" x14ac:dyDescent="0.35">
      <c r="B81" s="273"/>
      <c r="C81" s="277" t="s">
        <v>1470</v>
      </c>
      <c r="D81" s="297">
        <v>0.22670000000000001</v>
      </c>
      <c r="Q81" s="268"/>
    </row>
    <row r="82" spans="2:17" x14ac:dyDescent="0.35">
      <c r="B82" s="273"/>
      <c r="C82" s="277" t="s">
        <v>1471</v>
      </c>
      <c r="D82" s="390"/>
      <c r="Q82" s="268"/>
    </row>
    <row r="83" spans="2:17" x14ac:dyDescent="0.35">
      <c r="B83" s="273"/>
      <c r="C83" s="277" t="s">
        <v>85</v>
      </c>
      <c r="D83" s="297">
        <v>1.9E-2</v>
      </c>
      <c r="Q83" s="268"/>
    </row>
    <row r="84" spans="2:17" x14ac:dyDescent="0.35">
      <c r="B84" s="273"/>
      <c r="C84" s="277" t="s">
        <v>1264</v>
      </c>
      <c r="D84" s="303"/>
      <c r="Q84" s="268"/>
    </row>
    <row r="85" spans="2:17" x14ac:dyDescent="0.35">
      <c r="B85" s="273"/>
      <c r="F85" s="271"/>
      <c r="Q85" s="268"/>
    </row>
    <row r="86" spans="2:17" x14ac:dyDescent="0.35">
      <c r="B86" s="273"/>
      <c r="F86" s="271"/>
      <c r="Q86" s="268"/>
    </row>
    <row r="87" spans="2:17" x14ac:dyDescent="0.35">
      <c r="B87" s="273" t="s">
        <v>1472</v>
      </c>
      <c r="C87" s="287" t="s">
        <v>1473</v>
      </c>
      <c r="Q87" s="268"/>
    </row>
    <row r="88" spans="2:17" x14ac:dyDescent="0.35">
      <c r="B88" s="389"/>
      <c r="Q88" s="268"/>
    </row>
    <row r="89" spans="2:17" ht="39" x14ac:dyDescent="0.35">
      <c r="B89" s="273"/>
      <c r="D89" s="348" t="s">
        <v>1456</v>
      </c>
      <c r="E89" s="1"/>
      <c r="Q89" s="268"/>
    </row>
    <row r="90" spans="2:17" x14ac:dyDescent="0.35">
      <c r="B90" s="273"/>
      <c r="C90" s="277" t="s">
        <v>158</v>
      </c>
      <c r="D90" s="297">
        <v>0.90920000000000001</v>
      </c>
      <c r="Q90" s="268"/>
    </row>
    <row r="91" spans="2:17" x14ac:dyDescent="0.35">
      <c r="B91" s="273"/>
      <c r="C91" s="277" t="s">
        <v>1474</v>
      </c>
      <c r="D91" s="297">
        <v>3.7699999999999997E-2</v>
      </c>
      <c r="Q91" s="268"/>
    </row>
    <row r="92" spans="2:17" x14ac:dyDescent="0.35">
      <c r="B92" s="273"/>
      <c r="C92" s="277" t="s">
        <v>1475</v>
      </c>
      <c r="D92" s="297">
        <v>1.7999999999999999E-2</v>
      </c>
      <c r="Q92" s="268"/>
    </row>
    <row r="93" spans="2:17" x14ac:dyDescent="0.35">
      <c r="B93" s="273"/>
      <c r="C93" s="277" t="s">
        <v>1476</v>
      </c>
      <c r="D93" s="297">
        <v>3.3799999999999997E-2</v>
      </c>
      <c r="Q93" s="268"/>
    </row>
    <row r="94" spans="2:17" x14ac:dyDescent="0.35">
      <c r="B94" s="273"/>
      <c r="C94" s="277" t="s">
        <v>85</v>
      </c>
      <c r="D94" s="297">
        <v>1.2999999999999999E-3</v>
      </c>
      <c r="Q94" s="268"/>
    </row>
    <row r="95" spans="2:17" x14ac:dyDescent="0.35">
      <c r="B95" s="273"/>
      <c r="Q95" s="268"/>
    </row>
    <row r="96" spans="2:17" x14ac:dyDescent="0.35">
      <c r="B96" s="273"/>
      <c r="Q96" s="268"/>
    </row>
    <row r="97" spans="2:17" x14ac:dyDescent="0.35">
      <c r="B97" s="273" t="s">
        <v>1477</v>
      </c>
      <c r="C97" s="287" t="s">
        <v>1419</v>
      </c>
      <c r="Q97" s="268"/>
    </row>
    <row r="98" spans="2:17" x14ac:dyDescent="0.35">
      <c r="B98" s="273"/>
      <c r="Q98" s="268"/>
    </row>
    <row r="99" spans="2:17" ht="39" x14ac:dyDescent="0.35">
      <c r="B99" s="273"/>
      <c r="D99" s="348" t="s">
        <v>1456</v>
      </c>
      <c r="E99" s="1"/>
      <c r="Q99" s="268"/>
    </row>
    <row r="100" spans="2:17" x14ac:dyDescent="0.35">
      <c r="B100" s="273"/>
      <c r="C100" s="277" t="s">
        <v>570</v>
      </c>
      <c r="D100" s="297">
        <v>0.85924</v>
      </c>
      <c r="Q100" s="268"/>
    </row>
    <row r="101" spans="2:17" x14ac:dyDescent="0.35">
      <c r="B101" s="273"/>
      <c r="C101" s="277" t="s">
        <v>1420</v>
      </c>
      <c r="D101" s="297"/>
      <c r="Q101" s="268"/>
    </row>
    <row r="102" spans="2:17" x14ac:dyDescent="0.35">
      <c r="B102" s="273"/>
      <c r="C102" s="277" t="s">
        <v>1421</v>
      </c>
      <c r="D102" s="297">
        <v>0.14076</v>
      </c>
      <c r="Q102" s="268"/>
    </row>
    <row r="103" spans="2:17" x14ac:dyDescent="0.35">
      <c r="B103" s="273"/>
      <c r="C103" s="277" t="s">
        <v>85</v>
      </c>
      <c r="D103" s="294"/>
      <c r="Q103" s="268"/>
    </row>
    <row r="104" spans="2:17" x14ac:dyDescent="0.35">
      <c r="B104" s="273"/>
      <c r="C104" s="277" t="s">
        <v>1264</v>
      </c>
      <c r="D104" s="294"/>
      <c r="Q104" s="268"/>
    </row>
    <row r="105" spans="2:17" x14ac:dyDescent="0.35">
      <c r="B105" s="273"/>
      <c r="Q105" s="268"/>
    </row>
    <row r="106" spans="2:17" x14ac:dyDescent="0.35">
      <c r="B106" s="273"/>
      <c r="Q106" s="268"/>
    </row>
    <row r="107" spans="2:17" x14ac:dyDescent="0.35">
      <c r="B107" s="273" t="s">
        <v>1478</v>
      </c>
      <c r="C107" s="287" t="s">
        <v>1431</v>
      </c>
      <c r="Q107" s="268"/>
    </row>
    <row r="108" spans="2:17" x14ac:dyDescent="0.35">
      <c r="B108" s="389"/>
      <c r="C108" s="287"/>
      <c r="Q108" s="268"/>
    </row>
    <row r="109" spans="2:17" x14ac:dyDescent="0.35">
      <c r="B109" s="273"/>
      <c r="C109" s="781" t="s">
        <v>1479</v>
      </c>
      <c r="D109" s="782"/>
      <c r="E109" s="391">
        <v>76373</v>
      </c>
      <c r="I109" s="271"/>
      <c r="Q109" s="268"/>
    </row>
    <row r="110" spans="2:17" x14ac:dyDescent="0.35">
      <c r="B110" s="347"/>
      <c r="C110" s="781" t="s">
        <v>1433</v>
      </c>
      <c r="D110" s="782"/>
      <c r="E110" s="392">
        <v>413415.02055372897</v>
      </c>
      <c r="Q110" s="268"/>
    </row>
    <row r="111" spans="2:17" x14ac:dyDescent="0.35">
      <c r="B111" s="347"/>
      <c r="C111" s="285"/>
      <c r="D111" s="292"/>
      <c r="E111" s="292"/>
      <c r="F111" s="1"/>
      <c r="Q111" s="268"/>
    </row>
    <row r="112" spans="2:17" ht="26.5" x14ac:dyDescent="0.35">
      <c r="B112" s="273"/>
      <c r="C112" s="285"/>
      <c r="D112" s="292"/>
      <c r="E112" s="316" t="s">
        <v>1434</v>
      </c>
      <c r="F112" s="1"/>
      <c r="G112" s="1"/>
      <c r="H112" s="1"/>
      <c r="Q112" s="268"/>
    </row>
    <row r="113" spans="2:17" x14ac:dyDescent="0.35">
      <c r="B113" s="347"/>
      <c r="C113" s="781" t="s">
        <v>1435</v>
      </c>
      <c r="D113" s="783"/>
      <c r="E113" s="291">
        <v>6.3961223445080331E-2</v>
      </c>
      <c r="F113" s="393"/>
      <c r="Q113" s="268"/>
    </row>
    <row r="114" spans="2:17" x14ac:dyDescent="0.35">
      <c r="B114" s="347"/>
      <c r="C114" s="781" t="s">
        <v>1436</v>
      </c>
      <c r="D114" s="783"/>
      <c r="E114" s="291">
        <v>8.967358009068524E-2</v>
      </c>
      <c r="F114" s="393"/>
      <c r="Q114" s="268"/>
    </row>
    <row r="115" spans="2:17" x14ac:dyDescent="0.35">
      <c r="B115" s="347"/>
      <c r="Q115" s="268"/>
    </row>
    <row r="116" spans="2:17" x14ac:dyDescent="0.35">
      <c r="B116" s="347"/>
      <c r="Q116" s="268"/>
    </row>
    <row r="117" spans="2:17" ht="39.5" thickBot="1" x14ac:dyDescent="0.4">
      <c r="B117" s="347"/>
      <c r="C117" s="317" t="s">
        <v>1480</v>
      </c>
      <c r="D117" s="318" t="s">
        <v>1432</v>
      </c>
      <c r="E117" s="318" t="s">
        <v>1207</v>
      </c>
      <c r="F117" s="318" t="s">
        <v>1440</v>
      </c>
      <c r="Q117" s="268"/>
    </row>
    <row r="118" spans="2:17" x14ac:dyDescent="0.35">
      <c r="B118" s="347"/>
      <c r="C118" s="394" t="s">
        <v>1139</v>
      </c>
      <c r="D118" s="554">
        <v>82305</v>
      </c>
      <c r="E118" s="395">
        <v>3430.9537356239921</v>
      </c>
      <c r="F118" s="278">
        <v>5.6870123881492853E-2</v>
      </c>
      <c r="Q118" s="268"/>
    </row>
    <row r="119" spans="2:17" x14ac:dyDescent="0.35">
      <c r="B119" s="347"/>
      <c r="C119" s="394" t="s">
        <v>1140</v>
      </c>
      <c r="D119" s="555">
        <v>2172</v>
      </c>
      <c r="E119" s="395">
        <v>1541.8044173931785</v>
      </c>
      <c r="F119" s="278">
        <v>2.555633651009754E-2</v>
      </c>
      <c r="Q119" s="268"/>
    </row>
    <row r="120" spans="2:17" x14ac:dyDescent="0.35">
      <c r="B120" s="347"/>
      <c r="C120" s="394" t="s">
        <v>1141</v>
      </c>
      <c r="D120" s="555">
        <v>3048</v>
      </c>
      <c r="E120" s="395">
        <v>6698.0386558203081</v>
      </c>
      <c r="F120" s="278">
        <v>0.11102402348490154</v>
      </c>
      <c r="Q120" s="268"/>
    </row>
    <row r="121" spans="2:17" x14ac:dyDescent="0.35">
      <c r="B121" s="347"/>
      <c r="C121" s="394" t="s">
        <v>1142</v>
      </c>
      <c r="D121" s="555">
        <v>608</v>
      </c>
      <c r="E121" s="395">
        <v>4434.2982714624704</v>
      </c>
      <c r="F121" s="278">
        <v>7.3501163658126728E-2</v>
      </c>
      <c r="Q121" s="268"/>
    </row>
    <row r="122" spans="2:17" x14ac:dyDescent="0.35">
      <c r="B122" s="347"/>
      <c r="C122" s="394" t="s">
        <v>1143</v>
      </c>
      <c r="D122" s="555">
        <v>424</v>
      </c>
      <c r="E122" s="395">
        <v>8764.6333799499935</v>
      </c>
      <c r="F122" s="278">
        <v>0.14527907529565406</v>
      </c>
      <c r="Q122" s="268"/>
    </row>
    <row r="123" spans="2:17" x14ac:dyDescent="0.35">
      <c r="B123" s="347"/>
      <c r="C123" s="394" t="s">
        <v>1144</v>
      </c>
      <c r="D123" s="555">
        <v>25</v>
      </c>
      <c r="E123" s="395">
        <v>1773.83674883</v>
      </c>
      <c r="F123" s="278">
        <v>2.9402412106020352E-2</v>
      </c>
      <c r="Q123" s="268"/>
    </row>
    <row r="124" spans="2:17" x14ac:dyDescent="0.35">
      <c r="B124" s="347"/>
      <c r="C124" s="394" t="s">
        <v>1145</v>
      </c>
      <c r="D124" s="556">
        <v>25</v>
      </c>
      <c r="E124" s="396">
        <v>4930.1801556700002</v>
      </c>
      <c r="F124" s="278">
        <v>8.1720704450139584E-2</v>
      </c>
      <c r="Q124" s="268"/>
    </row>
    <row r="125" spans="2:17" x14ac:dyDescent="0.35">
      <c r="B125" s="347"/>
      <c r="C125" s="320" t="s">
        <v>1214</v>
      </c>
      <c r="D125" s="321">
        <f>SUM(D118:D124)</f>
        <v>88607</v>
      </c>
      <c r="E125" s="321">
        <f>SUM(E118:E124)</f>
        <v>31573.745364749942</v>
      </c>
      <c r="F125" s="322">
        <f>SUM(F118:F124)</f>
        <v>0.52335383938643265</v>
      </c>
      <c r="Q125" s="268"/>
    </row>
    <row r="126" spans="2:17" x14ac:dyDescent="0.35">
      <c r="B126" s="347"/>
      <c r="Q126" s="268"/>
    </row>
    <row r="127" spans="2:17" x14ac:dyDescent="0.35">
      <c r="B127" s="389"/>
      <c r="Q127" s="268"/>
    </row>
    <row r="128" spans="2:17" x14ac:dyDescent="0.35">
      <c r="B128" s="389" t="s">
        <v>1481</v>
      </c>
      <c r="C128" s="287" t="s">
        <v>1482</v>
      </c>
      <c r="Q128" s="268"/>
    </row>
    <row r="129" spans="2:17" x14ac:dyDescent="0.35">
      <c r="B129" s="389"/>
      <c r="Q129" s="268"/>
    </row>
    <row r="130" spans="2:17" x14ac:dyDescent="0.35">
      <c r="B130" s="389"/>
      <c r="Q130" s="268"/>
    </row>
    <row r="131" spans="2:17" x14ac:dyDescent="0.35">
      <c r="B131" s="389"/>
      <c r="D131" s="397" t="s">
        <v>1214</v>
      </c>
      <c r="E131" s="397" t="s">
        <v>1483</v>
      </c>
      <c r="F131" s="397" t="s">
        <v>1484</v>
      </c>
      <c r="Q131" s="268"/>
    </row>
    <row r="132" spans="2:17" x14ac:dyDescent="0.35">
      <c r="B132" s="389"/>
      <c r="C132" s="398" t="s">
        <v>1207</v>
      </c>
      <c r="D132" s="324">
        <f>E132+F132</f>
        <v>0</v>
      </c>
      <c r="E132" s="324">
        <v>0</v>
      </c>
      <c r="F132" s="325">
        <f>SUM(E138:E150)</f>
        <v>0</v>
      </c>
      <c r="Q132" s="268"/>
    </row>
    <row r="133" spans="2:17" x14ac:dyDescent="0.35">
      <c r="B133" s="389"/>
      <c r="C133" s="285"/>
      <c r="F133" s="271"/>
      <c r="Q133" s="268"/>
    </row>
    <row r="134" spans="2:17" x14ac:dyDescent="0.35">
      <c r="B134" s="273"/>
      <c r="C134" s="276"/>
      <c r="G134" s="271"/>
      <c r="Q134" s="268"/>
    </row>
    <row r="135" spans="2:17" x14ac:dyDescent="0.35">
      <c r="B135" s="273"/>
      <c r="C135" s="748" t="s">
        <v>1485</v>
      </c>
      <c r="D135" s="749"/>
      <c r="E135" s="749"/>
      <c r="F135" s="749"/>
      <c r="G135" s="749"/>
      <c r="H135" s="749"/>
      <c r="I135" s="749"/>
      <c r="J135" s="749"/>
      <c r="K135" s="749"/>
      <c r="L135" s="749"/>
      <c r="M135" s="749"/>
      <c r="N135" s="750"/>
      <c r="Q135" s="268"/>
    </row>
    <row r="136" spans="2:17" ht="26.25" customHeight="1" x14ac:dyDescent="0.35">
      <c r="B136" s="273"/>
      <c r="C136" s="709" t="s">
        <v>1447</v>
      </c>
      <c r="D136" s="709" t="s">
        <v>1448</v>
      </c>
      <c r="E136" s="751" t="s">
        <v>1449</v>
      </c>
      <c r="F136" s="753" t="s">
        <v>1180</v>
      </c>
      <c r="G136" s="754"/>
      <c r="H136" s="755"/>
      <c r="I136" s="751" t="s">
        <v>1450</v>
      </c>
      <c r="J136" s="751" t="s">
        <v>1451</v>
      </c>
      <c r="K136" s="784" t="s">
        <v>1452</v>
      </c>
      <c r="L136" s="785"/>
      <c r="M136" s="785"/>
      <c r="N136" s="786"/>
      <c r="Q136" s="268"/>
    </row>
    <row r="137" spans="2:17" x14ac:dyDescent="0.35">
      <c r="B137" s="273"/>
      <c r="C137" s="710"/>
      <c r="D137" s="710"/>
      <c r="E137" s="752"/>
      <c r="F137" s="326" t="s">
        <v>1184</v>
      </c>
      <c r="G137" s="326" t="s">
        <v>1185</v>
      </c>
      <c r="H137" s="326" t="s">
        <v>1186</v>
      </c>
      <c r="I137" s="752"/>
      <c r="J137" s="752"/>
      <c r="K137" s="787"/>
      <c r="L137" s="788"/>
      <c r="M137" s="788"/>
      <c r="N137" s="789"/>
      <c r="Q137" s="268"/>
    </row>
    <row r="138" spans="2:17" x14ac:dyDescent="0.35">
      <c r="B138" s="273"/>
      <c r="C138" s="399"/>
      <c r="D138" s="400"/>
      <c r="E138" s="401"/>
      <c r="F138" s="401"/>
      <c r="G138" s="401"/>
      <c r="H138" s="401"/>
      <c r="I138" s="400"/>
      <c r="J138" s="400"/>
      <c r="K138" s="778"/>
      <c r="L138" s="779"/>
      <c r="M138" s="779"/>
      <c r="N138" s="779"/>
      <c r="Q138" s="268"/>
    </row>
    <row r="139" spans="2:17" x14ac:dyDescent="0.35">
      <c r="B139" s="273"/>
      <c r="C139" s="399"/>
      <c r="D139" s="402"/>
      <c r="E139" s="401"/>
      <c r="F139" s="401"/>
      <c r="G139" s="401"/>
      <c r="H139" s="401"/>
      <c r="I139" s="402"/>
      <c r="J139" s="402"/>
      <c r="K139" s="790"/>
      <c r="L139" s="779"/>
      <c r="M139" s="779"/>
      <c r="N139" s="779"/>
      <c r="Q139" s="268"/>
    </row>
    <row r="140" spans="2:17" x14ac:dyDescent="0.35">
      <c r="B140" s="273"/>
      <c r="C140" s="399"/>
      <c r="D140" s="400"/>
      <c r="E140" s="401"/>
      <c r="F140" s="401"/>
      <c r="G140" s="401"/>
      <c r="H140" s="401"/>
      <c r="I140" s="400"/>
      <c r="J140" s="400"/>
      <c r="K140" s="778"/>
      <c r="L140" s="779"/>
      <c r="M140" s="779"/>
      <c r="N140" s="779"/>
      <c r="Q140" s="268"/>
    </row>
    <row r="141" spans="2:17" x14ac:dyDescent="0.35">
      <c r="B141" s="273"/>
      <c r="C141" s="399"/>
      <c r="D141" s="400"/>
      <c r="E141" s="401"/>
      <c r="F141" s="401"/>
      <c r="G141" s="401"/>
      <c r="H141" s="401"/>
      <c r="I141" s="400"/>
      <c r="J141" s="400"/>
      <c r="K141" s="778"/>
      <c r="L141" s="779"/>
      <c r="M141" s="779"/>
      <c r="N141" s="779"/>
      <c r="Q141" s="268"/>
    </row>
    <row r="142" spans="2:17" x14ac:dyDescent="0.35">
      <c r="B142" s="273"/>
      <c r="C142" s="399"/>
      <c r="D142" s="400"/>
      <c r="E142" s="401"/>
      <c r="F142" s="401"/>
      <c r="G142" s="401"/>
      <c r="H142" s="401"/>
      <c r="I142" s="400"/>
      <c r="J142" s="400"/>
      <c r="K142" s="778"/>
      <c r="L142" s="779"/>
      <c r="M142" s="779"/>
      <c r="N142" s="779"/>
      <c r="Q142" s="268"/>
    </row>
    <row r="143" spans="2:17" x14ac:dyDescent="0.35">
      <c r="B143" s="273"/>
      <c r="C143" s="399"/>
      <c r="D143" s="400"/>
      <c r="E143" s="401"/>
      <c r="F143" s="401"/>
      <c r="G143" s="401"/>
      <c r="H143" s="401"/>
      <c r="I143" s="400"/>
      <c r="J143" s="400"/>
      <c r="K143" s="778"/>
      <c r="L143" s="779"/>
      <c r="M143" s="779"/>
      <c r="N143" s="779"/>
      <c r="Q143" s="268"/>
    </row>
    <row r="144" spans="2:17" x14ac:dyDescent="0.35">
      <c r="B144" s="273"/>
      <c r="C144" s="399"/>
      <c r="D144" s="400"/>
      <c r="E144" s="401"/>
      <c r="F144" s="401"/>
      <c r="G144" s="401"/>
      <c r="H144" s="401"/>
      <c r="I144" s="400"/>
      <c r="J144" s="400"/>
      <c r="K144" s="778"/>
      <c r="L144" s="779"/>
      <c r="M144" s="779"/>
      <c r="N144" s="779"/>
      <c r="Q144" s="268"/>
    </row>
    <row r="145" spans="2:17" x14ac:dyDescent="0.35">
      <c r="B145" s="273"/>
      <c r="C145" s="399"/>
      <c r="D145" s="400"/>
      <c r="E145" s="401"/>
      <c r="F145" s="401"/>
      <c r="G145" s="401"/>
      <c r="H145" s="401"/>
      <c r="I145" s="400"/>
      <c r="J145" s="400"/>
      <c r="K145" s="778"/>
      <c r="L145" s="779"/>
      <c r="M145" s="779"/>
      <c r="N145" s="779"/>
      <c r="Q145" s="268"/>
    </row>
    <row r="146" spans="2:17" x14ac:dyDescent="0.35">
      <c r="B146" s="273"/>
      <c r="C146" s="399"/>
      <c r="D146" s="400"/>
      <c r="E146" s="401"/>
      <c r="F146" s="401"/>
      <c r="G146" s="401"/>
      <c r="H146" s="401"/>
      <c r="I146" s="400"/>
      <c r="J146" s="400"/>
      <c r="K146" s="778"/>
      <c r="L146" s="779"/>
      <c r="M146" s="779"/>
      <c r="N146" s="779"/>
      <c r="Q146" s="268"/>
    </row>
    <row r="147" spans="2:17" x14ac:dyDescent="0.35">
      <c r="B147" s="273"/>
      <c r="C147" s="399"/>
      <c r="D147" s="400"/>
      <c r="E147" s="401"/>
      <c r="F147" s="401"/>
      <c r="G147" s="401"/>
      <c r="H147" s="401"/>
      <c r="I147" s="400"/>
      <c r="J147" s="400"/>
      <c r="K147" s="778"/>
      <c r="L147" s="779"/>
      <c r="M147" s="779"/>
      <c r="N147" s="779"/>
      <c r="Q147" s="268"/>
    </row>
    <row r="148" spans="2:17" x14ac:dyDescent="0.35">
      <c r="B148" s="273"/>
      <c r="C148" s="399"/>
      <c r="D148" s="400"/>
      <c r="E148" s="401"/>
      <c r="F148" s="401"/>
      <c r="G148" s="401"/>
      <c r="H148" s="401"/>
      <c r="I148" s="400"/>
      <c r="J148" s="400"/>
      <c r="K148" s="778"/>
      <c r="L148" s="779"/>
      <c r="M148" s="779"/>
      <c r="N148" s="779"/>
      <c r="Q148" s="268"/>
    </row>
    <row r="149" spans="2:17" x14ac:dyDescent="0.35">
      <c r="B149" s="273"/>
      <c r="C149" s="399"/>
      <c r="D149" s="400"/>
      <c r="E149" s="401"/>
      <c r="F149" s="401"/>
      <c r="G149" s="401"/>
      <c r="H149" s="401"/>
      <c r="I149" s="400"/>
      <c r="J149" s="400"/>
      <c r="K149" s="778"/>
      <c r="L149" s="779"/>
      <c r="M149" s="779"/>
      <c r="N149" s="779"/>
      <c r="Q149" s="268"/>
    </row>
    <row r="150" spans="2:17" x14ac:dyDescent="0.35">
      <c r="B150" s="273"/>
      <c r="C150" s="399"/>
      <c r="D150" s="400"/>
      <c r="E150" s="401"/>
      <c r="F150" s="401"/>
      <c r="G150" s="401"/>
      <c r="H150" s="401"/>
      <c r="I150" s="400"/>
      <c r="J150" s="400"/>
      <c r="K150" s="778"/>
      <c r="L150" s="779"/>
      <c r="M150" s="779"/>
      <c r="N150" s="779"/>
      <c r="Q150" s="268"/>
    </row>
    <row r="151" spans="2:17" x14ac:dyDescent="0.35">
      <c r="B151" s="273"/>
      <c r="C151" s="403"/>
      <c r="D151" s="403"/>
      <c r="E151" s="403"/>
      <c r="F151" s="403"/>
      <c r="G151" s="403"/>
      <c r="H151" s="403"/>
      <c r="I151" s="403"/>
      <c r="J151" s="403"/>
      <c r="K151" s="780"/>
      <c r="L151" s="779"/>
      <c r="M151" s="779"/>
      <c r="N151" s="779"/>
      <c r="Q151" s="268"/>
    </row>
    <row r="152" spans="2:17" ht="15" thickBot="1" x14ac:dyDescent="0.4">
      <c r="B152" s="335"/>
      <c r="C152" s="336"/>
      <c r="D152" s="336"/>
      <c r="E152" s="336"/>
      <c r="F152" s="336"/>
      <c r="G152" s="336"/>
      <c r="H152" s="336"/>
      <c r="I152" s="336"/>
      <c r="J152" s="336"/>
      <c r="K152" s="336"/>
      <c r="L152" s="336"/>
      <c r="M152" s="336"/>
      <c r="N152" s="336"/>
      <c r="O152" s="336"/>
      <c r="P152" s="336"/>
      <c r="Q152" s="337"/>
    </row>
  </sheetData>
  <mergeCells count="48">
    <mergeCell ref="C62:D62"/>
    <mergeCell ref="D4:F4"/>
    <mergeCell ref="C28:C33"/>
    <mergeCell ref="C35:C36"/>
    <mergeCell ref="C37:D37"/>
    <mergeCell ref="C44:C49"/>
    <mergeCell ref="C51:C52"/>
    <mergeCell ref="C53:D53"/>
    <mergeCell ref="C58:D58"/>
    <mergeCell ref="C60:D60"/>
    <mergeCell ref="C61:D61"/>
    <mergeCell ref="C109:D109"/>
    <mergeCell ref="C63:D63"/>
    <mergeCell ref="C64:D64"/>
    <mergeCell ref="C65:D65"/>
    <mergeCell ref="C66:D66"/>
    <mergeCell ref="C67:D67"/>
    <mergeCell ref="C68:D68"/>
    <mergeCell ref="C69:D69"/>
    <mergeCell ref="C70:D70"/>
    <mergeCell ref="C71:D71"/>
    <mergeCell ref="C72:D72"/>
    <mergeCell ref="C73:D73"/>
    <mergeCell ref="K142:N142"/>
    <mergeCell ref="C110:D110"/>
    <mergeCell ref="C113:D113"/>
    <mergeCell ref="C114:D114"/>
    <mergeCell ref="C135:N135"/>
    <mergeCell ref="C136:C137"/>
    <mergeCell ref="D136:D137"/>
    <mergeCell ref="E136:E137"/>
    <mergeCell ref="F136:H136"/>
    <mergeCell ref="I136:I137"/>
    <mergeCell ref="J136:J137"/>
    <mergeCell ref="K136:N137"/>
    <mergeCell ref="K138:N138"/>
    <mergeCell ref="K139:N139"/>
    <mergeCell ref="K140:N140"/>
    <mergeCell ref="K141:N141"/>
    <mergeCell ref="K149:N149"/>
    <mergeCell ref="K150:N150"/>
    <mergeCell ref="K151:N151"/>
    <mergeCell ref="K143:N143"/>
    <mergeCell ref="K144:N144"/>
    <mergeCell ref="K145:N145"/>
    <mergeCell ref="K146:N146"/>
    <mergeCell ref="K147:N147"/>
    <mergeCell ref="K148:N148"/>
  </mergeCells>
  <pageMargins left="0.23622047244094491" right="0.23622047244094491" top="0.55118110236220474" bottom="0.55118110236220474" header="0.31496062992125984" footer="0.31496062992125984"/>
  <pageSetup paperSize="9" scale="58" fitToHeight="0" orientation="landscape" r:id="rId1"/>
  <rowBreaks count="3" manualBreakCount="3">
    <brk id="40" max="16" man="1"/>
    <brk id="74" max="16383" man="1"/>
    <brk id="127"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2">
    <tabColor theme="3" tint="0.39997558519241921"/>
    <pageSetUpPr fitToPage="1"/>
  </sheetPr>
  <dimension ref="A1:DK77"/>
  <sheetViews>
    <sheetView showGridLines="0" topLeftCell="A25" zoomScaleNormal="100" zoomScaleSheetLayoutView="90" workbookViewId="0">
      <selection activeCell="F60" sqref="F60"/>
    </sheetView>
  </sheetViews>
  <sheetFormatPr baseColWidth="10" defaultColWidth="11.453125" defaultRowHeight="14.5" x14ac:dyDescent="0.35"/>
  <cols>
    <col min="1" max="1" width="5.81640625" customWidth="1"/>
    <col min="2" max="2" width="5.54296875" customWidth="1"/>
    <col min="3" max="3" width="18.453125" customWidth="1"/>
    <col min="4" max="4" width="16.453125" customWidth="1"/>
    <col min="9" max="9" width="20.26953125" customWidth="1"/>
  </cols>
  <sheetData>
    <row r="1" spans="1:115" ht="15" thickBot="1" x14ac:dyDescent="0.4"/>
    <row r="2" spans="1:115" s="266" customFormat="1" x14ac:dyDescent="0.35">
      <c r="A2"/>
      <c r="B2" s="404"/>
      <c r="C2" s="263" t="s">
        <v>1298</v>
      </c>
      <c r="D2" s="264"/>
      <c r="E2" s="264"/>
      <c r="F2" s="264"/>
      <c r="G2" s="264"/>
      <c r="H2" s="264"/>
      <c r="I2" s="265"/>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row>
    <row r="3" spans="1:115" x14ac:dyDescent="0.35">
      <c r="B3" s="343"/>
      <c r="I3" s="268"/>
    </row>
    <row r="4" spans="1:115" x14ac:dyDescent="0.35">
      <c r="B4" s="343"/>
      <c r="C4" s="269" t="s">
        <v>1299</v>
      </c>
      <c r="D4" s="774" t="s">
        <v>1136</v>
      </c>
      <c r="E4" s="774"/>
      <c r="F4" s="774"/>
      <c r="I4" s="268"/>
    </row>
    <row r="5" spans="1:115" x14ac:dyDescent="0.35">
      <c r="B5" s="343"/>
      <c r="C5" s="269" t="s">
        <v>1174</v>
      </c>
      <c r="D5" s="125">
        <f>'D1. NTT Overview'!D5</f>
        <v>45930</v>
      </c>
      <c r="I5" s="268"/>
    </row>
    <row r="6" spans="1:115" x14ac:dyDescent="0.35">
      <c r="B6" s="343"/>
      <c r="I6" s="268"/>
    </row>
    <row r="7" spans="1:115" s="409" customFormat="1" ht="13" x14ac:dyDescent="0.3">
      <c r="A7" s="405"/>
      <c r="B7" s="406">
        <v>6</v>
      </c>
      <c r="C7" s="407" t="s">
        <v>1282</v>
      </c>
      <c r="D7" s="407"/>
      <c r="E7" s="407"/>
      <c r="F7" s="407"/>
      <c r="G7" s="407"/>
      <c r="H7" s="407"/>
      <c r="I7" s="408"/>
      <c r="J7" s="405"/>
      <c r="K7" s="405"/>
      <c r="L7" s="405"/>
      <c r="M7" s="405"/>
      <c r="N7" s="405"/>
      <c r="O7" s="405"/>
      <c r="P7" s="405"/>
      <c r="Q7" s="405"/>
      <c r="R7" s="405"/>
      <c r="S7" s="405"/>
      <c r="T7" s="405"/>
      <c r="U7" s="405"/>
      <c r="V7" s="405"/>
      <c r="W7" s="405"/>
      <c r="X7" s="405"/>
      <c r="Y7" s="405"/>
      <c r="Z7" s="405"/>
      <c r="AA7" s="405"/>
      <c r="AB7" s="405"/>
      <c r="AC7" s="405"/>
      <c r="AD7" s="405"/>
      <c r="AE7" s="405"/>
      <c r="AF7" s="405"/>
      <c r="AG7" s="405"/>
      <c r="AH7" s="405"/>
      <c r="AI7" s="405"/>
      <c r="AJ7" s="405"/>
      <c r="AK7" s="405"/>
      <c r="AL7" s="405"/>
      <c r="AM7" s="405"/>
      <c r="AN7" s="405"/>
      <c r="AO7" s="405"/>
      <c r="AP7" s="405"/>
      <c r="AQ7" s="405"/>
      <c r="AR7" s="405"/>
      <c r="AS7" s="405"/>
      <c r="AT7" s="405"/>
      <c r="AU7" s="405"/>
      <c r="AV7" s="405"/>
      <c r="AW7" s="405"/>
      <c r="AX7" s="405"/>
      <c r="AY7" s="405"/>
      <c r="AZ7" s="405"/>
      <c r="BA7" s="405"/>
      <c r="BB7" s="405"/>
      <c r="BC7" s="405"/>
      <c r="BD7" s="405"/>
      <c r="BE7" s="405"/>
      <c r="BF7" s="405"/>
      <c r="BG7" s="405"/>
      <c r="BH7" s="405"/>
      <c r="BI7" s="405"/>
      <c r="BJ7" s="405"/>
      <c r="BK7" s="405"/>
      <c r="BL7" s="405"/>
      <c r="BM7" s="405"/>
      <c r="BN7" s="405"/>
      <c r="BO7" s="405"/>
      <c r="BP7" s="405"/>
      <c r="BQ7" s="405"/>
      <c r="BR7" s="405"/>
      <c r="BS7" s="405"/>
      <c r="BT7" s="405"/>
      <c r="BU7" s="405"/>
      <c r="BV7" s="405"/>
      <c r="BW7" s="405"/>
      <c r="BX7" s="405"/>
      <c r="BY7" s="405"/>
      <c r="BZ7" s="405"/>
      <c r="CA7" s="405"/>
      <c r="CB7" s="405"/>
      <c r="CC7" s="405"/>
      <c r="CD7" s="405"/>
      <c r="CE7" s="405"/>
      <c r="CF7" s="405"/>
      <c r="CG7" s="405"/>
      <c r="CH7" s="405"/>
      <c r="CI7" s="405"/>
      <c r="CJ7" s="405"/>
      <c r="CK7" s="405"/>
      <c r="CL7" s="405"/>
      <c r="CM7" s="405"/>
      <c r="CN7" s="405"/>
      <c r="CO7" s="405"/>
      <c r="CP7" s="405"/>
      <c r="CQ7" s="405"/>
      <c r="CR7" s="405"/>
      <c r="CS7" s="405"/>
      <c r="CT7" s="405"/>
      <c r="CU7" s="405"/>
      <c r="CV7" s="405"/>
      <c r="CW7" s="405"/>
      <c r="CX7" s="405"/>
      <c r="CY7" s="405"/>
      <c r="CZ7" s="405"/>
      <c r="DA7" s="405"/>
      <c r="DB7" s="405"/>
      <c r="DC7" s="405"/>
      <c r="DD7" s="405"/>
      <c r="DE7" s="405"/>
      <c r="DF7" s="405"/>
      <c r="DG7" s="405"/>
      <c r="DH7" s="405"/>
      <c r="DI7" s="405"/>
      <c r="DJ7" s="405"/>
      <c r="DK7" s="405"/>
    </row>
    <row r="8" spans="1:115" x14ac:dyDescent="0.35">
      <c r="B8" s="267"/>
      <c r="I8" s="268"/>
    </row>
    <row r="9" spans="1:115" x14ac:dyDescent="0.35">
      <c r="B9" s="267"/>
      <c r="I9" s="268"/>
    </row>
    <row r="10" spans="1:115" x14ac:dyDescent="0.35">
      <c r="B10" s="267" t="s">
        <v>1283</v>
      </c>
      <c r="C10" s="276" t="s">
        <v>1284</v>
      </c>
      <c r="I10" s="268"/>
    </row>
    <row r="11" spans="1:115" x14ac:dyDescent="0.35">
      <c r="B11" s="267"/>
      <c r="I11" s="268"/>
    </row>
    <row r="12" spans="1:115" x14ac:dyDescent="0.35">
      <c r="B12" s="267"/>
      <c r="C12" s="300" t="s">
        <v>1486</v>
      </c>
      <c r="I12" s="268"/>
    </row>
    <row r="13" spans="1:115" x14ac:dyDescent="0.35">
      <c r="B13" s="267"/>
      <c r="C13" s="271"/>
      <c r="I13" s="268"/>
    </row>
    <row r="14" spans="1:115" x14ac:dyDescent="0.35">
      <c r="B14" s="267"/>
      <c r="C14" s="271"/>
      <c r="E14" s="149">
        <v>2025</v>
      </c>
      <c r="F14" s="502">
        <v>2024</v>
      </c>
      <c r="G14" s="502">
        <v>2023</v>
      </c>
      <c r="H14" s="502">
        <v>2022</v>
      </c>
      <c r="I14" s="268"/>
    </row>
    <row r="15" spans="1:115" x14ac:dyDescent="0.35">
      <c r="B15" s="267"/>
      <c r="C15" s="781" t="s">
        <v>1285</v>
      </c>
      <c r="D15" s="782"/>
      <c r="E15" s="323">
        <v>35472.205999999998</v>
      </c>
      <c r="F15" s="323">
        <v>33236.622000000003</v>
      </c>
      <c r="G15" s="499">
        <v>33144.86</v>
      </c>
      <c r="H15" s="499">
        <v>34832.248</v>
      </c>
      <c r="I15" s="268"/>
    </row>
    <row r="16" spans="1:115" x14ac:dyDescent="0.35">
      <c r="B16" s="267"/>
      <c r="C16" s="781" t="s">
        <v>1286</v>
      </c>
      <c r="D16" s="782"/>
      <c r="E16" s="323">
        <v>16401.571</v>
      </c>
      <c r="F16" s="323">
        <v>17675.078000000001</v>
      </c>
      <c r="G16" s="499">
        <v>18086.656999999999</v>
      </c>
      <c r="H16" s="499">
        <v>18373.145</v>
      </c>
      <c r="I16" s="268"/>
    </row>
    <row r="17" spans="2:9" x14ac:dyDescent="0.35">
      <c r="B17" s="267"/>
      <c r="C17" s="737" t="s">
        <v>1287</v>
      </c>
      <c r="D17" s="739"/>
      <c r="E17" s="188">
        <f>E15+E16</f>
        <v>51873.777000000002</v>
      </c>
      <c r="F17" s="188">
        <v>50911.700000000004</v>
      </c>
      <c r="G17" s="188">
        <v>51231.517</v>
      </c>
      <c r="H17" s="188">
        <v>53205.392999999996</v>
      </c>
      <c r="I17" s="268"/>
    </row>
    <row r="18" spans="2:9" x14ac:dyDescent="0.35">
      <c r="B18" s="267"/>
      <c r="C18" s="275"/>
      <c r="D18" s="275"/>
      <c r="E18" s="410"/>
      <c r="F18" s="410"/>
      <c r="G18" s="410"/>
      <c r="H18" s="500"/>
      <c r="I18" s="268"/>
    </row>
    <row r="19" spans="2:9" x14ac:dyDescent="0.35">
      <c r="B19" s="267"/>
      <c r="C19" s="781" t="s">
        <v>1288</v>
      </c>
      <c r="D19" s="782"/>
      <c r="E19" s="323">
        <v>49035.473728999998</v>
      </c>
      <c r="F19" s="323">
        <v>48070.733999999997</v>
      </c>
      <c r="G19" s="323">
        <v>49351.95</v>
      </c>
      <c r="H19" s="323">
        <v>51244.805999999997</v>
      </c>
      <c r="I19" s="268"/>
    </row>
    <row r="20" spans="2:9" x14ac:dyDescent="0.35">
      <c r="B20" s="267"/>
      <c r="C20" s="781" t="s">
        <v>1289</v>
      </c>
      <c r="D20" s="782"/>
      <c r="E20" s="323">
        <v>349.34789599999999</v>
      </c>
      <c r="F20" s="323">
        <v>537.03899999999999</v>
      </c>
      <c r="G20" s="323">
        <v>185.624</v>
      </c>
      <c r="H20" s="323">
        <v>170.96</v>
      </c>
      <c r="I20" s="268"/>
    </row>
    <row r="21" spans="2:9" x14ac:dyDescent="0.35">
      <c r="B21" s="267"/>
      <c r="C21" s="781" t="s">
        <v>1290</v>
      </c>
      <c r="D21" s="782"/>
      <c r="E21" s="323">
        <v>1722.311539</v>
      </c>
      <c r="F21" s="323">
        <v>1502.4390000000001</v>
      </c>
      <c r="G21" s="323">
        <v>921.83600000000001</v>
      </c>
      <c r="H21" s="323">
        <v>974.91300000000001</v>
      </c>
      <c r="I21" s="268"/>
    </row>
    <row r="22" spans="2:9" x14ac:dyDescent="0.35">
      <c r="B22" s="267"/>
      <c r="C22" s="781" t="s">
        <v>1291</v>
      </c>
      <c r="D22" s="782"/>
      <c r="E22" s="323"/>
      <c r="F22" s="323"/>
      <c r="G22" s="323"/>
      <c r="H22" s="323"/>
      <c r="I22" s="268"/>
    </row>
    <row r="23" spans="2:9" x14ac:dyDescent="0.35">
      <c r="B23" s="267"/>
      <c r="C23" s="781" t="s">
        <v>1292</v>
      </c>
      <c r="D23" s="782"/>
      <c r="E23" s="323">
        <v>630.16298500000005</v>
      </c>
      <c r="F23" s="323">
        <v>665.44399999999996</v>
      </c>
      <c r="G23" s="323">
        <v>619.93499999999995</v>
      </c>
      <c r="H23" s="323">
        <v>655.12</v>
      </c>
      <c r="I23" s="268"/>
    </row>
    <row r="24" spans="2:9" x14ac:dyDescent="0.35">
      <c r="B24" s="267"/>
      <c r="C24" s="781" t="s">
        <v>1487</v>
      </c>
      <c r="D24" s="782"/>
      <c r="E24" s="323"/>
      <c r="F24" s="323"/>
      <c r="G24" s="323"/>
      <c r="H24" s="323"/>
      <c r="I24" s="268"/>
    </row>
    <row r="25" spans="2:9" x14ac:dyDescent="0.35">
      <c r="B25" s="267"/>
      <c r="C25" s="781" t="s">
        <v>1488</v>
      </c>
      <c r="D25" s="782"/>
      <c r="E25" s="323"/>
      <c r="F25" s="323"/>
      <c r="G25" s="323"/>
      <c r="H25" s="323"/>
      <c r="I25" s="268"/>
    </row>
    <row r="26" spans="2:9" x14ac:dyDescent="0.35">
      <c r="B26" s="267"/>
      <c r="C26" s="781" t="s">
        <v>1489</v>
      </c>
      <c r="D26" s="782"/>
      <c r="E26" s="323">
        <v>136.48240999999999</v>
      </c>
      <c r="F26" s="323">
        <v>136.04300000000001</v>
      </c>
      <c r="G26" s="323">
        <v>152.17099999999999</v>
      </c>
      <c r="H26" s="323">
        <v>159.59200000000001</v>
      </c>
      <c r="I26" s="268"/>
    </row>
    <row r="27" spans="2:9" x14ac:dyDescent="0.35">
      <c r="B27" s="267"/>
      <c r="C27" s="802" t="s">
        <v>85</v>
      </c>
      <c r="D27" s="803"/>
      <c r="E27" s="323"/>
      <c r="F27" s="323"/>
      <c r="G27" s="323"/>
      <c r="H27" s="323"/>
      <c r="I27" s="268"/>
    </row>
    <row r="28" spans="2:9" x14ac:dyDescent="0.35">
      <c r="B28" s="267"/>
      <c r="C28" s="737" t="s">
        <v>1287</v>
      </c>
      <c r="D28" s="739"/>
      <c r="E28" s="188">
        <f>SUM(E19:E27)</f>
        <v>51873.778558999998</v>
      </c>
      <c r="F28" s="188">
        <v>50911.698999999993</v>
      </c>
      <c r="G28" s="188">
        <v>51231.516000000003</v>
      </c>
      <c r="H28" s="188">
        <v>53205.390999999996</v>
      </c>
      <c r="I28" s="268"/>
    </row>
    <row r="29" spans="2:9" x14ac:dyDescent="0.35">
      <c r="B29" s="267"/>
      <c r="C29" s="275"/>
      <c r="D29" s="275"/>
      <c r="E29" s="410"/>
      <c r="F29" s="410"/>
      <c r="G29" s="410"/>
      <c r="H29" s="500"/>
      <c r="I29" s="268"/>
    </row>
    <row r="30" spans="2:9" x14ac:dyDescent="0.35">
      <c r="B30" s="267"/>
      <c r="C30" s="801" t="s">
        <v>209</v>
      </c>
      <c r="D30" s="801"/>
      <c r="E30" s="323">
        <v>49820.915999999997</v>
      </c>
      <c r="F30" s="323">
        <v>48560.874000000003</v>
      </c>
      <c r="G30" s="323">
        <v>47879.921999999999</v>
      </c>
      <c r="H30" s="323">
        <v>49508.178999999996</v>
      </c>
      <c r="I30" s="268"/>
    </row>
    <row r="31" spans="2:9" x14ac:dyDescent="0.35">
      <c r="B31" s="267"/>
      <c r="C31" s="801" t="s">
        <v>211</v>
      </c>
      <c r="D31" s="801"/>
      <c r="E31" s="323">
        <v>362</v>
      </c>
      <c r="F31" s="323">
        <v>437</v>
      </c>
      <c r="G31" s="323">
        <v>1183.75</v>
      </c>
      <c r="H31" s="323">
        <v>1213.75</v>
      </c>
      <c r="I31" s="268"/>
    </row>
    <row r="32" spans="2:9" x14ac:dyDescent="0.35">
      <c r="B32" s="267"/>
      <c r="C32" s="801" t="s">
        <v>85</v>
      </c>
      <c r="D32" s="801"/>
      <c r="E32" s="323">
        <v>1690.8620000000001</v>
      </c>
      <c r="F32" s="323">
        <v>1913.826</v>
      </c>
      <c r="G32" s="323">
        <v>2167.8449999999998</v>
      </c>
      <c r="H32" s="323">
        <v>2483.4639999999999</v>
      </c>
      <c r="I32" s="268"/>
    </row>
    <row r="33" spans="2:9" x14ac:dyDescent="0.35">
      <c r="B33" s="267"/>
      <c r="C33" s="798" t="s">
        <v>1287</v>
      </c>
      <c r="D33" s="798"/>
      <c r="E33" s="188">
        <f>SUM(E30:E32)</f>
        <v>51873.777999999998</v>
      </c>
      <c r="F33" s="188">
        <v>50911.700000000004</v>
      </c>
      <c r="G33" s="188">
        <v>51231.517</v>
      </c>
      <c r="H33" s="188">
        <v>53205.392999999996</v>
      </c>
      <c r="I33" s="268"/>
    </row>
    <row r="34" spans="2:9" x14ac:dyDescent="0.35">
      <c r="B34" s="267"/>
      <c r="E34" s="412"/>
      <c r="F34" s="412"/>
      <c r="G34" s="412"/>
      <c r="H34" s="412"/>
      <c r="I34" s="268"/>
    </row>
    <row r="35" spans="2:9" x14ac:dyDescent="0.35">
      <c r="B35" s="267"/>
      <c r="E35" s="412"/>
      <c r="F35" s="412"/>
      <c r="G35" s="412"/>
      <c r="H35" s="412"/>
      <c r="I35" s="268"/>
    </row>
    <row r="36" spans="2:9" x14ac:dyDescent="0.35">
      <c r="B36" s="267" t="s">
        <v>1293</v>
      </c>
      <c r="C36" s="276" t="s">
        <v>1294</v>
      </c>
      <c r="E36" s="412"/>
      <c r="F36" s="412"/>
      <c r="G36" s="412"/>
      <c r="H36" s="412"/>
      <c r="I36" s="268"/>
    </row>
    <row r="37" spans="2:9" x14ac:dyDescent="0.35">
      <c r="B37" s="389"/>
      <c r="E37" s="412"/>
      <c r="F37" s="412"/>
      <c r="G37" s="412"/>
      <c r="H37" s="412"/>
      <c r="I37" s="268"/>
    </row>
    <row r="38" spans="2:9" x14ac:dyDescent="0.35">
      <c r="B38" s="267"/>
      <c r="C38" s="300" t="s">
        <v>1490</v>
      </c>
      <c r="I38" s="268"/>
    </row>
    <row r="39" spans="2:9" x14ac:dyDescent="0.35">
      <c r="B39" s="267"/>
      <c r="C39" s="271"/>
      <c r="I39" s="268"/>
    </row>
    <row r="40" spans="2:9" x14ac:dyDescent="0.35">
      <c r="B40" s="267"/>
      <c r="C40" s="271"/>
      <c r="E40" s="149">
        <v>2025</v>
      </c>
      <c r="F40" s="502">
        <v>2024</v>
      </c>
      <c r="G40" s="502">
        <v>2023</v>
      </c>
      <c r="H40" s="502">
        <v>2022</v>
      </c>
      <c r="I40" s="268"/>
    </row>
    <row r="41" spans="2:9" x14ac:dyDescent="0.35">
      <c r="B41" s="267"/>
      <c r="C41" s="801" t="s">
        <v>1285</v>
      </c>
      <c r="D41" s="801"/>
      <c r="E41" s="323">
        <v>3250</v>
      </c>
      <c r="F41" s="323">
        <v>5160.9089999999997</v>
      </c>
      <c r="G41" s="323">
        <v>4105.2523069999997</v>
      </c>
      <c r="H41" s="323">
        <v>4500</v>
      </c>
      <c r="I41" s="268"/>
    </row>
    <row r="42" spans="2:9" x14ac:dyDescent="0.35">
      <c r="B42" s="267"/>
      <c r="C42" s="801" t="s">
        <v>1286</v>
      </c>
      <c r="D42" s="801"/>
      <c r="E42" s="323">
        <v>282.65199999999999</v>
      </c>
      <c r="F42" s="323">
        <v>663.67061100000001</v>
      </c>
      <c r="G42" s="323">
        <v>500</v>
      </c>
      <c r="H42" s="323">
        <v>300</v>
      </c>
      <c r="I42" s="268"/>
    </row>
    <row r="43" spans="2:9" x14ac:dyDescent="0.35">
      <c r="B43" s="267"/>
      <c r="C43" s="748" t="s">
        <v>1287</v>
      </c>
      <c r="D43" s="750"/>
      <c r="E43" s="188">
        <f>E41+E42</f>
        <v>3532.652</v>
      </c>
      <c r="F43" s="188">
        <v>5824.5796109999992</v>
      </c>
      <c r="G43" s="188">
        <v>4605.2523069999997</v>
      </c>
      <c r="H43" s="188">
        <v>4800</v>
      </c>
      <c r="I43" s="268"/>
    </row>
    <row r="44" spans="2:9" x14ac:dyDescent="0.35">
      <c r="B44" s="267"/>
      <c r="C44" s="275"/>
      <c r="D44" s="275"/>
      <c r="E44" s="410"/>
      <c r="F44" s="410"/>
      <c r="G44" s="410"/>
      <c r="H44" s="410"/>
      <c r="I44" s="268"/>
    </row>
    <row r="45" spans="2:9" x14ac:dyDescent="0.35">
      <c r="B45" s="267"/>
      <c r="C45" s="801" t="s">
        <v>1288</v>
      </c>
      <c r="D45" s="801"/>
      <c r="E45" s="323">
        <v>3320</v>
      </c>
      <c r="F45" s="323">
        <v>5525</v>
      </c>
      <c r="G45" s="323">
        <v>4350</v>
      </c>
      <c r="H45" s="411">
        <v>4800</v>
      </c>
      <c r="I45" s="268"/>
    </row>
    <row r="46" spans="2:9" x14ac:dyDescent="0.35">
      <c r="B46" s="267"/>
      <c r="C46" s="801" t="s">
        <v>1289</v>
      </c>
      <c r="D46" s="801"/>
      <c r="E46" s="323">
        <v>0</v>
      </c>
      <c r="F46" s="499">
        <v>138.67061100000001</v>
      </c>
      <c r="G46" s="499"/>
      <c r="H46" s="571"/>
      <c r="I46" s="268"/>
    </row>
    <row r="47" spans="2:9" x14ac:dyDescent="0.35">
      <c r="B47" s="267"/>
      <c r="C47" s="801" t="s">
        <v>1290</v>
      </c>
      <c r="D47" s="801"/>
      <c r="E47" s="323">
        <v>212.65199999999999</v>
      </c>
      <c r="F47" s="323">
        <v>160.90967599999999</v>
      </c>
      <c r="G47" s="499">
        <v>255.252307</v>
      </c>
      <c r="H47" s="571"/>
      <c r="I47" s="268"/>
    </row>
    <row r="48" spans="2:9" x14ac:dyDescent="0.35">
      <c r="B48" s="267"/>
      <c r="C48" s="801" t="s">
        <v>1291</v>
      </c>
      <c r="D48" s="801"/>
      <c r="E48" s="323"/>
      <c r="F48" s="499"/>
      <c r="G48" s="499"/>
      <c r="H48" s="571"/>
      <c r="I48" s="268"/>
    </row>
    <row r="49" spans="2:9" x14ac:dyDescent="0.35">
      <c r="B49" s="267"/>
      <c r="C49" s="801" t="s">
        <v>1292</v>
      </c>
      <c r="D49" s="801"/>
      <c r="E49" s="323"/>
      <c r="F49" s="499"/>
      <c r="G49" s="499"/>
      <c r="H49" s="571"/>
      <c r="I49" s="268"/>
    </row>
    <row r="50" spans="2:9" x14ac:dyDescent="0.35">
      <c r="B50" s="267"/>
      <c r="C50" s="801" t="s">
        <v>1489</v>
      </c>
      <c r="D50" s="801"/>
      <c r="E50" s="323"/>
      <c r="F50" s="499"/>
      <c r="G50" s="499"/>
      <c r="H50" s="571"/>
      <c r="I50" s="268"/>
    </row>
    <row r="51" spans="2:9" x14ac:dyDescent="0.35">
      <c r="B51" s="267"/>
      <c r="C51" s="801" t="s">
        <v>85</v>
      </c>
      <c r="D51" s="801"/>
      <c r="E51" s="323"/>
      <c r="F51" s="499"/>
      <c r="G51" s="499"/>
      <c r="H51" s="571"/>
      <c r="I51" s="268"/>
    </row>
    <row r="52" spans="2:9" x14ac:dyDescent="0.35">
      <c r="B52" s="267"/>
      <c r="C52" s="748" t="s">
        <v>1287</v>
      </c>
      <c r="D52" s="750"/>
      <c r="E52" s="188">
        <f>SUM(E45:E51)</f>
        <v>3532.652</v>
      </c>
      <c r="F52" s="188">
        <v>5824.5802869999998</v>
      </c>
      <c r="G52" s="188">
        <v>4605.2523069999997</v>
      </c>
      <c r="H52" s="188">
        <v>4800</v>
      </c>
      <c r="I52" s="268"/>
    </row>
    <row r="53" spans="2:9" x14ac:dyDescent="0.35">
      <c r="B53" s="267"/>
      <c r="C53" s="275"/>
      <c r="D53" s="275"/>
      <c r="E53" s="410"/>
      <c r="F53" s="410"/>
      <c r="G53" s="410"/>
      <c r="H53" s="410"/>
      <c r="I53" s="268"/>
    </row>
    <row r="54" spans="2:9" x14ac:dyDescent="0.35">
      <c r="B54" s="267"/>
      <c r="C54" s="801" t="s">
        <v>209</v>
      </c>
      <c r="D54" s="801"/>
      <c r="E54" s="323">
        <v>3532.6528440000002</v>
      </c>
      <c r="F54" s="323">
        <v>5824.58</v>
      </c>
      <c r="G54" s="323">
        <v>4605.2523069999997</v>
      </c>
      <c r="H54" s="323">
        <v>4800</v>
      </c>
      <c r="I54" s="268"/>
    </row>
    <row r="55" spans="2:9" x14ac:dyDescent="0.35">
      <c r="B55" s="267"/>
      <c r="C55" s="801" t="s">
        <v>211</v>
      </c>
      <c r="D55" s="801"/>
      <c r="E55" s="323">
        <v>0</v>
      </c>
      <c r="F55" s="323"/>
      <c r="G55" s="323"/>
      <c r="H55" s="323"/>
      <c r="I55" s="268"/>
    </row>
    <row r="56" spans="2:9" x14ac:dyDescent="0.35">
      <c r="B56" s="267"/>
      <c r="C56" s="801" t="s">
        <v>85</v>
      </c>
      <c r="D56" s="801"/>
      <c r="E56" s="323">
        <v>0</v>
      </c>
      <c r="F56" s="323"/>
      <c r="G56" s="323"/>
      <c r="H56" s="323"/>
      <c r="I56" s="268"/>
    </row>
    <row r="57" spans="2:9" x14ac:dyDescent="0.35">
      <c r="B57" s="267"/>
      <c r="C57" s="748" t="s">
        <v>1287</v>
      </c>
      <c r="D57" s="750"/>
      <c r="E57" s="188">
        <f>SUM(E54:E56)</f>
        <v>3532.6528440000002</v>
      </c>
      <c r="F57" s="188">
        <v>5824.58</v>
      </c>
      <c r="G57" s="188">
        <v>4605.2523069999997</v>
      </c>
      <c r="H57" s="188">
        <v>4800</v>
      </c>
      <c r="I57" s="268"/>
    </row>
    <row r="58" spans="2:9" ht="15" thickBot="1" x14ac:dyDescent="0.4">
      <c r="B58" s="413"/>
      <c r="C58" s="336"/>
      <c r="D58" s="336"/>
      <c r="E58" s="336"/>
      <c r="F58" s="336"/>
      <c r="G58" s="336"/>
      <c r="H58" s="336"/>
      <c r="I58" s="337"/>
    </row>
    <row r="59" spans="2:9" x14ac:dyDescent="0.35">
      <c r="B59" s="1"/>
    </row>
    <row r="60" spans="2:9" x14ac:dyDescent="0.35">
      <c r="B60" s="1"/>
    </row>
    <row r="61" spans="2:9" x14ac:dyDescent="0.35">
      <c r="B61" s="1"/>
    </row>
    <row r="62" spans="2:9" x14ac:dyDescent="0.35">
      <c r="B62" s="1"/>
    </row>
    <row r="63" spans="2:9" x14ac:dyDescent="0.35">
      <c r="B63" s="1"/>
    </row>
    <row r="64" spans="2:9" x14ac:dyDescent="0.35">
      <c r="B64" s="1"/>
    </row>
    <row r="65" spans="2:5" x14ac:dyDescent="0.35">
      <c r="B65" s="1"/>
    </row>
    <row r="66" spans="2:5" x14ac:dyDescent="0.35">
      <c r="B66" s="1"/>
      <c r="E66" s="414"/>
    </row>
    <row r="67" spans="2:5" x14ac:dyDescent="0.35">
      <c r="B67" s="1"/>
    </row>
    <row r="68" spans="2:5" x14ac:dyDescent="0.35">
      <c r="B68" s="1"/>
    </row>
    <row r="69" spans="2:5" x14ac:dyDescent="0.35">
      <c r="B69" s="1"/>
    </row>
    <row r="70" spans="2:5" x14ac:dyDescent="0.35">
      <c r="B70" s="1"/>
    </row>
    <row r="71" spans="2:5" x14ac:dyDescent="0.35">
      <c r="B71" s="1"/>
    </row>
    <row r="72" spans="2:5" x14ac:dyDescent="0.35">
      <c r="B72" s="1"/>
    </row>
    <row r="73" spans="2:5" x14ac:dyDescent="0.35">
      <c r="B73" s="1"/>
    </row>
    <row r="74" spans="2:5" x14ac:dyDescent="0.35">
      <c r="B74" s="1"/>
    </row>
    <row r="75" spans="2:5" x14ac:dyDescent="0.35">
      <c r="B75" s="1"/>
    </row>
    <row r="76" spans="2:5" x14ac:dyDescent="0.35">
      <c r="B76" s="1"/>
    </row>
    <row r="77" spans="2:5" x14ac:dyDescent="0.35">
      <c r="B77" s="1"/>
    </row>
  </sheetData>
  <mergeCells count="33">
    <mergeCell ref="C26:D26"/>
    <mergeCell ref="D4:F4"/>
    <mergeCell ref="C15:D15"/>
    <mergeCell ref="C16:D16"/>
    <mergeCell ref="C17:D17"/>
    <mergeCell ref="C19:D19"/>
    <mergeCell ref="C20:D20"/>
    <mergeCell ref="C21:D21"/>
    <mergeCell ref="C22:D22"/>
    <mergeCell ref="C23:D23"/>
    <mergeCell ref="C24:D24"/>
    <mergeCell ref="C25:D25"/>
    <mergeCell ref="C47:D47"/>
    <mergeCell ref="C27:D27"/>
    <mergeCell ref="C28:D28"/>
    <mergeCell ref="C30:D30"/>
    <mergeCell ref="C31:D31"/>
    <mergeCell ref="C32:D32"/>
    <mergeCell ref="C33:D33"/>
    <mergeCell ref="C41:D41"/>
    <mergeCell ref="C42:D42"/>
    <mergeCell ref="C43:D43"/>
    <mergeCell ref="C45:D45"/>
    <mergeCell ref="C46:D46"/>
    <mergeCell ref="C55:D55"/>
    <mergeCell ref="C56:D56"/>
    <mergeCell ref="C57:D57"/>
    <mergeCell ref="C48:D48"/>
    <mergeCell ref="C49:D49"/>
    <mergeCell ref="C50:D50"/>
    <mergeCell ref="C51:D51"/>
    <mergeCell ref="C52:D52"/>
    <mergeCell ref="C54:D54"/>
  </mergeCells>
  <pageMargins left="0.70866141732283472" right="0.70866141732283472" top="0.74803149606299213" bottom="0.74803149606299213" header="0.31496062992125984" footer="0.31496062992125984"/>
  <pageSetup paperSize="9" scale="7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3">
    <tabColor theme="3" tint="0.39997558519241921"/>
    <pageSetUpPr fitToPage="1"/>
  </sheetPr>
  <dimension ref="A1:CF78"/>
  <sheetViews>
    <sheetView showGridLines="0" view="pageBreakPreview" topLeftCell="A23" zoomScale="60" zoomScaleNormal="100" workbookViewId="0">
      <selection activeCell="D22" sqref="D22"/>
    </sheetView>
  </sheetViews>
  <sheetFormatPr baseColWidth="10" defaultColWidth="11.453125" defaultRowHeight="12.5" x14ac:dyDescent="0.25"/>
  <cols>
    <col min="1" max="1" width="5" style="275" customWidth="1"/>
    <col min="2" max="2" width="8.453125" style="415" customWidth="1"/>
    <col min="3" max="11" width="11.453125" style="275"/>
    <col min="12" max="12" width="3.7265625" style="275" customWidth="1"/>
    <col min="13" max="16384" width="11.453125" style="275"/>
  </cols>
  <sheetData>
    <row r="1" spans="1:84" ht="13" thickBot="1" x14ac:dyDescent="0.3"/>
    <row r="2" spans="1:84" s="421" customFormat="1" ht="15" customHeight="1" x14ac:dyDescent="0.35">
      <c r="A2" s="416"/>
      <c r="B2" s="417"/>
      <c r="C2" s="418" t="s">
        <v>1298</v>
      </c>
      <c r="D2" s="419"/>
      <c r="E2" s="419"/>
      <c r="F2" s="419"/>
      <c r="G2" s="419"/>
      <c r="H2" s="419"/>
      <c r="I2" s="419"/>
      <c r="J2" s="419"/>
      <c r="K2" s="419"/>
      <c r="L2" s="420"/>
      <c r="M2" s="416"/>
      <c r="N2" s="416"/>
      <c r="O2" s="416"/>
      <c r="P2" s="416"/>
      <c r="Q2" s="416"/>
      <c r="R2" s="416"/>
      <c r="S2" s="416"/>
      <c r="T2" s="416"/>
      <c r="U2" s="416"/>
      <c r="V2" s="416"/>
      <c r="W2" s="416"/>
      <c r="X2" s="416"/>
      <c r="Y2" s="416"/>
      <c r="Z2" s="416"/>
      <c r="AA2" s="416"/>
      <c r="AB2" s="416"/>
      <c r="AC2" s="416"/>
      <c r="AD2" s="416"/>
      <c r="AE2" s="416"/>
      <c r="AF2" s="416"/>
      <c r="AG2" s="416"/>
      <c r="AH2" s="416"/>
      <c r="AI2" s="416"/>
      <c r="AJ2" s="416"/>
      <c r="AK2" s="416"/>
      <c r="AL2" s="416"/>
      <c r="AM2" s="416"/>
      <c r="AN2" s="416"/>
      <c r="AO2" s="416"/>
      <c r="AP2" s="416"/>
      <c r="AQ2" s="416"/>
      <c r="AR2" s="416"/>
      <c r="AS2" s="416"/>
      <c r="AT2" s="416"/>
      <c r="AU2" s="416"/>
      <c r="AV2" s="416"/>
      <c r="AW2" s="416"/>
      <c r="AX2" s="416"/>
      <c r="AY2" s="416"/>
      <c r="AZ2" s="416"/>
      <c r="BA2" s="416"/>
      <c r="BB2" s="416"/>
      <c r="BC2" s="416"/>
      <c r="BD2" s="416"/>
      <c r="BE2" s="416"/>
      <c r="BF2" s="416"/>
      <c r="BG2" s="416"/>
      <c r="BH2" s="416"/>
      <c r="BI2" s="416"/>
      <c r="BJ2" s="416"/>
      <c r="BK2" s="416"/>
      <c r="BL2" s="416"/>
      <c r="BM2" s="416"/>
      <c r="BN2" s="416"/>
      <c r="BO2" s="416"/>
      <c r="BP2" s="416"/>
      <c r="BQ2" s="416"/>
      <c r="BR2" s="416"/>
      <c r="BS2" s="416"/>
      <c r="BT2" s="416"/>
      <c r="BU2" s="416"/>
      <c r="BV2" s="416"/>
      <c r="BW2" s="416"/>
      <c r="BX2" s="416"/>
      <c r="BY2" s="416"/>
      <c r="BZ2" s="416"/>
      <c r="CA2" s="416"/>
      <c r="CB2" s="416"/>
      <c r="CC2" s="416"/>
      <c r="CD2" s="416"/>
      <c r="CE2" s="416"/>
      <c r="CF2" s="416"/>
    </row>
    <row r="3" spans="1:84" ht="13" x14ac:dyDescent="0.3">
      <c r="B3" s="422"/>
      <c r="C3" s="276" t="s">
        <v>1491</v>
      </c>
      <c r="L3" s="423"/>
    </row>
    <row r="4" spans="1:84" x14ac:dyDescent="0.25">
      <c r="B4" s="422"/>
      <c r="C4" s="271"/>
      <c r="D4" s="271" t="s">
        <v>1492</v>
      </c>
      <c r="L4" s="423"/>
    </row>
    <row r="5" spans="1:84" x14ac:dyDescent="0.25">
      <c r="B5" s="422"/>
      <c r="C5" s="271"/>
      <c r="D5" s="271" t="s">
        <v>1493</v>
      </c>
      <c r="L5" s="423"/>
    </row>
    <row r="6" spans="1:84" x14ac:dyDescent="0.25">
      <c r="B6" s="422"/>
      <c r="C6" s="271"/>
      <c r="D6" s="271" t="s">
        <v>1494</v>
      </c>
      <c r="L6" s="423"/>
    </row>
    <row r="7" spans="1:84" ht="21.75" customHeight="1" x14ac:dyDescent="0.25">
      <c r="B7" s="422"/>
      <c r="L7" s="423"/>
    </row>
    <row r="8" spans="1:84" s="426" customFormat="1" ht="15" customHeight="1" x14ac:dyDescent="0.35">
      <c r="A8" s="352"/>
      <c r="B8" s="344"/>
      <c r="C8" s="424" t="s">
        <v>1495</v>
      </c>
      <c r="D8" s="424"/>
      <c r="E8" s="424"/>
      <c r="F8" s="424"/>
      <c r="G8" s="424"/>
      <c r="H8" s="424"/>
      <c r="I8" s="424"/>
      <c r="J8" s="424"/>
      <c r="K8" s="424"/>
      <c r="L8" s="425"/>
      <c r="M8" s="352"/>
      <c r="N8" s="352"/>
      <c r="O8" s="352"/>
      <c r="P8" s="352"/>
      <c r="Q8" s="352"/>
      <c r="R8" s="352"/>
      <c r="S8" s="352"/>
      <c r="T8" s="352"/>
      <c r="U8" s="352"/>
      <c r="V8" s="352"/>
      <c r="W8" s="352"/>
      <c r="X8" s="352"/>
      <c r="Y8" s="352"/>
      <c r="Z8" s="352"/>
      <c r="AA8" s="352"/>
      <c r="AB8" s="352"/>
      <c r="AC8" s="352"/>
      <c r="AD8" s="352"/>
      <c r="AE8" s="352"/>
      <c r="AF8" s="352"/>
      <c r="AG8" s="352"/>
      <c r="AH8" s="352"/>
      <c r="AI8" s="352"/>
      <c r="AJ8" s="352"/>
      <c r="AK8" s="352"/>
      <c r="AL8" s="352"/>
      <c r="AM8" s="352"/>
      <c r="AN8" s="352"/>
      <c r="AO8" s="352"/>
      <c r="AP8" s="352"/>
      <c r="AQ8" s="352"/>
      <c r="AR8" s="352"/>
      <c r="AS8" s="352"/>
      <c r="AT8" s="352"/>
      <c r="AU8" s="352"/>
      <c r="AV8" s="352"/>
      <c r="AW8" s="352"/>
      <c r="AX8" s="352"/>
      <c r="AY8" s="352"/>
      <c r="AZ8" s="352"/>
      <c r="BA8" s="352"/>
      <c r="BB8" s="352"/>
      <c r="BC8" s="352"/>
      <c r="BD8" s="352"/>
      <c r="BE8" s="352"/>
      <c r="BF8" s="352"/>
      <c r="BG8" s="352"/>
      <c r="BH8" s="352"/>
      <c r="BI8" s="352"/>
      <c r="BJ8" s="352"/>
      <c r="BK8" s="352"/>
      <c r="BL8" s="352"/>
      <c r="BM8" s="352"/>
      <c r="BN8" s="352"/>
      <c r="BO8" s="352"/>
      <c r="BP8" s="352"/>
      <c r="BQ8" s="352"/>
      <c r="BR8" s="352"/>
      <c r="BS8" s="352"/>
      <c r="BT8" s="352"/>
      <c r="BU8" s="352"/>
      <c r="BV8" s="352"/>
      <c r="BW8" s="352"/>
      <c r="BX8" s="352"/>
      <c r="BY8" s="352"/>
      <c r="BZ8" s="352"/>
      <c r="CA8" s="352"/>
      <c r="CB8" s="352"/>
      <c r="CC8" s="352"/>
      <c r="CD8" s="352"/>
      <c r="CE8" s="352"/>
      <c r="CF8" s="352"/>
    </row>
    <row r="9" spans="1:84" x14ac:dyDescent="0.25">
      <c r="B9" s="422"/>
      <c r="L9" s="423"/>
    </row>
    <row r="10" spans="1:84" x14ac:dyDescent="0.25">
      <c r="B10" s="422"/>
      <c r="L10" s="423"/>
    </row>
    <row r="11" spans="1:84" ht="13" x14ac:dyDescent="0.3">
      <c r="B11" s="427" t="s">
        <v>1179</v>
      </c>
      <c r="C11" s="275" t="s">
        <v>1496</v>
      </c>
      <c r="L11" s="423"/>
    </row>
    <row r="12" spans="1:84" x14ac:dyDescent="0.25">
      <c r="B12" s="422"/>
      <c r="L12" s="423"/>
    </row>
    <row r="13" spans="1:84" ht="13" x14ac:dyDescent="0.3">
      <c r="B13" s="427" t="s">
        <v>1187</v>
      </c>
      <c r="C13" s="286" t="s">
        <v>1497</v>
      </c>
      <c r="L13" s="423"/>
    </row>
    <row r="14" spans="1:84" x14ac:dyDescent="0.25">
      <c r="B14" s="422"/>
      <c r="C14" s="271" t="s">
        <v>1498</v>
      </c>
      <c r="L14" s="423"/>
    </row>
    <row r="15" spans="1:84" x14ac:dyDescent="0.25">
      <c r="B15" s="422"/>
      <c r="C15" s="275" t="s">
        <v>1499</v>
      </c>
      <c r="L15" s="423"/>
    </row>
    <row r="16" spans="1:84" x14ac:dyDescent="0.25">
      <c r="B16" s="422"/>
      <c r="C16" s="275" t="s">
        <v>1500</v>
      </c>
      <c r="L16" s="423"/>
    </row>
    <row r="17" spans="2:12" x14ac:dyDescent="0.25">
      <c r="B17" s="422"/>
      <c r="C17" s="275" t="s">
        <v>1501</v>
      </c>
      <c r="L17" s="423"/>
    </row>
    <row r="18" spans="2:12" x14ac:dyDescent="0.25">
      <c r="B18" s="422"/>
      <c r="C18" s="275" t="s">
        <v>1502</v>
      </c>
      <c r="L18" s="423"/>
    </row>
    <row r="19" spans="2:12" x14ac:dyDescent="0.25">
      <c r="B19" s="422"/>
      <c r="C19" s="275" t="s">
        <v>1503</v>
      </c>
      <c r="L19" s="423"/>
    </row>
    <row r="20" spans="2:12" x14ac:dyDescent="0.25">
      <c r="B20" s="422"/>
      <c r="C20" s="275" t="s">
        <v>1504</v>
      </c>
      <c r="L20" s="423"/>
    </row>
    <row r="21" spans="2:12" x14ac:dyDescent="0.25">
      <c r="B21" s="422"/>
      <c r="C21" s="428" t="s">
        <v>1505</v>
      </c>
      <c r="L21" s="423"/>
    </row>
    <row r="22" spans="2:12" ht="13" x14ac:dyDescent="0.3">
      <c r="B22" s="427" t="s">
        <v>1201</v>
      </c>
      <c r="C22" s="286" t="s">
        <v>1194</v>
      </c>
      <c r="L22" s="423"/>
    </row>
    <row r="23" spans="2:12" x14ac:dyDescent="0.25">
      <c r="B23" s="422"/>
      <c r="L23" s="423"/>
    </row>
    <row r="24" spans="2:12" x14ac:dyDescent="0.25">
      <c r="B24" s="422"/>
      <c r="C24" s="429" t="s">
        <v>1506</v>
      </c>
      <c r="L24" s="423"/>
    </row>
    <row r="25" spans="2:12" x14ac:dyDescent="0.25">
      <c r="B25" s="422"/>
      <c r="C25" s="271" t="s">
        <v>1507</v>
      </c>
      <c r="L25" s="423"/>
    </row>
    <row r="26" spans="2:12" s="271" customFormat="1" x14ac:dyDescent="0.25">
      <c r="B26" s="273"/>
      <c r="C26" s="271" t="s">
        <v>1508</v>
      </c>
      <c r="L26" s="274"/>
    </row>
    <row r="27" spans="2:12" s="271" customFormat="1" x14ac:dyDescent="0.25">
      <c r="B27" s="273"/>
      <c r="C27" s="275" t="s">
        <v>1509</v>
      </c>
      <c r="L27" s="274"/>
    </row>
    <row r="28" spans="2:12" s="271" customFormat="1" x14ac:dyDescent="0.25">
      <c r="B28" s="273"/>
      <c r="L28" s="274"/>
    </row>
    <row r="29" spans="2:12" x14ac:dyDescent="0.25">
      <c r="B29" s="422"/>
      <c r="L29" s="423"/>
    </row>
    <row r="30" spans="2:12" x14ac:dyDescent="0.25">
      <c r="B30" s="422"/>
      <c r="C30" s="429" t="s">
        <v>1510</v>
      </c>
      <c r="L30" s="423"/>
    </row>
    <row r="31" spans="2:12" ht="119.25" customHeight="1" x14ac:dyDescent="0.25">
      <c r="B31" s="422"/>
      <c r="C31" s="804" t="s">
        <v>1511</v>
      </c>
      <c r="D31" s="805"/>
      <c r="E31" s="805"/>
      <c r="F31" s="805"/>
      <c r="G31" s="805"/>
      <c r="H31" s="805"/>
      <c r="I31" s="805"/>
      <c r="J31" s="805"/>
      <c r="L31" s="423"/>
    </row>
    <row r="32" spans="2:12" x14ac:dyDescent="0.25">
      <c r="B32" s="422"/>
      <c r="C32" s="271"/>
      <c r="L32" s="423"/>
    </row>
    <row r="33" spans="1:84" ht="13" x14ac:dyDescent="0.3">
      <c r="B33" s="427" t="s">
        <v>1512</v>
      </c>
      <c r="C33" s="286" t="s">
        <v>1513</v>
      </c>
      <c r="L33" s="423"/>
    </row>
    <row r="34" spans="1:84" x14ac:dyDescent="0.25">
      <c r="B34" s="422"/>
      <c r="L34" s="423"/>
    </row>
    <row r="35" spans="1:84" x14ac:dyDescent="0.25">
      <c r="B35" s="422"/>
      <c r="C35" s="429" t="s">
        <v>1514</v>
      </c>
      <c r="L35" s="423"/>
    </row>
    <row r="36" spans="1:84" x14ac:dyDescent="0.25">
      <c r="B36" s="422"/>
      <c r="C36" s="271" t="s">
        <v>1172</v>
      </c>
      <c r="L36" s="423"/>
    </row>
    <row r="37" spans="1:84" x14ac:dyDescent="0.25">
      <c r="B37" s="422"/>
      <c r="L37" s="423"/>
    </row>
    <row r="38" spans="1:84" x14ac:dyDescent="0.25">
      <c r="B38" s="422"/>
      <c r="L38" s="423"/>
    </row>
    <row r="39" spans="1:84" x14ac:dyDescent="0.25">
      <c r="B39" s="422"/>
      <c r="C39" s="429" t="s">
        <v>1515</v>
      </c>
      <c r="L39" s="423"/>
    </row>
    <row r="40" spans="1:84" x14ac:dyDescent="0.25">
      <c r="B40" s="422"/>
      <c r="C40" s="275" t="s">
        <v>1516</v>
      </c>
      <c r="L40" s="423"/>
    </row>
    <row r="41" spans="1:84" x14ac:dyDescent="0.25">
      <c r="B41" s="422"/>
      <c r="C41" s="275" t="s">
        <v>1517</v>
      </c>
      <c r="L41" s="423"/>
    </row>
    <row r="42" spans="1:84" x14ac:dyDescent="0.25">
      <c r="B42" s="422"/>
      <c r="L42" s="423"/>
    </row>
    <row r="43" spans="1:84" ht="13" x14ac:dyDescent="0.3">
      <c r="B43" s="427">
        <v>3.4</v>
      </c>
      <c r="C43" s="174" t="s">
        <v>1233</v>
      </c>
      <c r="L43" s="423"/>
    </row>
    <row r="44" spans="1:84" ht="13" x14ac:dyDescent="0.3">
      <c r="B44" s="427"/>
      <c r="C44" s="174"/>
      <c r="L44" s="423"/>
    </row>
    <row r="45" spans="1:84" x14ac:dyDescent="0.25">
      <c r="B45" s="422"/>
      <c r="C45" s="275" t="s">
        <v>1518</v>
      </c>
      <c r="L45" s="423"/>
    </row>
    <row r="46" spans="1:84" x14ac:dyDescent="0.25">
      <c r="B46" s="422"/>
      <c r="C46" s="275" t="s">
        <v>1519</v>
      </c>
      <c r="L46" s="423"/>
    </row>
    <row r="47" spans="1:84" x14ac:dyDescent="0.25">
      <c r="B47" s="422"/>
      <c r="L47" s="423"/>
    </row>
    <row r="48" spans="1:84" s="433" customFormat="1" ht="15" customHeight="1" x14ac:dyDescent="0.35">
      <c r="A48" s="416"/>
      <c r="B48" s="430"/>
      <c r="C48" s="424" t="s">
        <v>1520</v>
      </c>
      <c r="D48" s="431"/>
      <c r="E48" s="431"/>
      <c r="F48" s="431"/>
      <c r="G48" s="431"/>
      <c r="H48" s="431"/>
      <c r="I48" s="431"/>
      <c r="J48" s="431"/>
      <c r="K48" s="431"/>
      <c r="L48" s="432"/>
      <c r="M48" s="416"/>
      <c r="N48" s="416"/>
      <c r="O48" s="416"/>
      <c r="P48" s="416"/>
      <c r="Q48" s="416"/>
      <c r="R48" s="416"/>
      <c r="S48" s="416"/>
      <c r="T48" s="416"/>
      <c r="U48" s="416"/>
      <c r="V48" s="416"/>
      <c r="W48" s="416"/>
      <c r="X48" s="416"/>
      <c r="Y48" s="416"/>
      <c r="Z48" s="416"/>
      <c r="AA48" s="416"/>
      <c r="AB48" s="416"/>
      <c r="AC48" s="416"/>
      <c r="AD48" s="416"/>
      <c r="AE48" s="416"/>
      <c r="AF48" s="416"/>
      <c r="AG48" s="416"/>
      <c r="AH48" s="416"/>
      <c r="AI48" s="416"/>
      <c r="AJ48" s="416"/>
      <c r="AK48" s="416"/>
      <c r="AL48" s="416"/>
      <c r="AM48" s="416"/>
      <c r="AN48" s="416"/>
      <c r="AO48" s="416"/>
      <c r="AP48" s="416"/>
      <c r="AQ48" s="416"/>
      <c r="AR48" s="416"/>
      <c r="AS48" s="416"/>
      <c r="AT48" s="416"/>
      <c r="AU48" s="416"/>
      <c r="AV48" s="416"/>
      <c r="AW48" s="416"/>
      <c r="AX48" s="416"/>
      <c r="AY48" s="416"/>
      <c r="AZ48" s="416"/>
      <c r="BA48" s="416"/>
      <c r="BB48" s="416"/>
      <c r="BC48" s="416"/>
      <c r="BD48" s="416"/>
      <c r="BE48" s="416"/>
      <c r="BF48" s="416"/>
      <c r="BG48" s="416"/>
      <c r="BH48" s="416"/>
      <c r="BI48" s="416"/>
      <c r="BJ48" s="416"/>
      <c r="BK48" s="416"/>
      <c r="BL48" s="416"/>
      <c r="BM48" s="416"/>
      <c r="BN48" s="416"/>
      <c r="BO48" s="416"/>
      <c r="BP48" s="416"/>
      <c r="BQ48" s="416"/>
      <c r="BR48" s="416"/>
      <c r="BS48" s="416"/>
      <c r="BT48" s="416"/>
      <c r="BU48" s="416"/>
      <c r="BV48" s="416"/>
      <c r="BW48" s="416"/>
      <c r="BX48" s="416"/>
      <c r="BY48" s="416"/>
      <c r="BZ48" s="416"/>
      <c r="CA48" s="416"/>
      <c r="CB48" s="416"/>
      <c r="CC48" s="416"/>
      <c r="CD48" s="416"/>
      <c r="CE48" s="416"/>
      <c r="CF48" s="416"/>
    </row>
    <row r="49" spans="2:12" x14ac:dyDescent="0.25">
      <c r="B49" s="422"/>
      <c r="L49" s="423"/>
    </row>
    <row r="50" spans="2:12" x14ac:dyDescent="0.25">
      <c r="B50" s="422"/>
      <c r="C50" s="275" t="s">
        <v>1367</v>
      </c>
      <c r="L50" s="423"/>
    </row>
    <row r="51" spans="2:12" x14ac:dyDescent="0.25">
      <c r="B51" s="422"/>
      <c r="L51" s="423"/>
    </row>
    <row r="52" spans="2:12" ht="13" x14ac:dyDescent="0.3">
      <c r="B52" s="427" t="s">
        <v>1521</v>
      </c>
      <c r="C52" s="286" t="s">
        <v>1522</v>
      </c>
      <c r="L52" s="423"/>
    </row>
    <row r="53" spans="2:12" x14ac:dyDescent="0.25">
      <c r="B53" s="422"/>
      <c r="C53" s="275" t="s">
        <v>1523</v>
      </c>
      <c r="L53" s="423"/>
    </row>
    <row r="54" spans="2:12" x14ac:dyDescent="0.25">
      <c r="B54" s="422"/>
      <c r="C54" s="275" t="s">
        <v>1524</v>
      </c>
      <c r="L54" s="423"/>
    </row>
    <row r="55" spans="2:12" x14ac:dyDescent="0.25">
      <c r="B55" s="422"/>
      <c r="C55" s="271" t="s">
        <v>1525</v>
      </c>
      <c r="L55" s="423"/>
    </row>
    <row r="56" spans="2:12" x14ac:dyDescent="0.25">
      <c r="B56" s="422"/>
      <c r="L56" s="423"/>
    </row>
    <row r="57" spans="2:12" ht="13" x14ac:dyDescent="0.3">
      <c r="B57" s="427" t="s">
        <v>1257</v>
      </c>
      <c r="C57" s="286" t="s">
        <v>1526</v>
      </c>
      <c r="L57" s="423"/>
    </row>
    <row r="58" spans="2:12" x14ac:dyDescent="0.25">
      <c r="B58" s="422"/>
      <c r="C58" s="271" t="s">
        <v>1527</v>
      </c>
      <c r="L58" s="423"/>
    </row>
    <row r="59" spans="2:12" x14ac:dyDescent="0.25">
      <c r="B59" s="422"/>
      <c r="C59" s="271" t="s">
        <v>1528</v>
      </c>
      <c r="L59" s="423"/>
    </row>
    <row r="60" spans="2:12" x14ac:dyDescent="0.25">
      <c r="B60" s="422"/>
      <c r="L60" s="423"/>
    </row>
    <row r="61" spans="2:12" ht="13" x14ac:dyDescent="0.3">
      <c r="B61" s="427" t="s">
        <v>1394</v>
      </c>
      <c r="C61" s="286" t="s">
        <v>1529</v>
      </c>
      <c r="L61" s="423"/>
    </row>
    <row r="62" spans="2:12" x14ac:dyDescent="0.25">
      <c r="B62" s="422"/>
      <c r="C62" s="275" t="s">
        <v>1530</v>
      </c>
      <c r="L62" s="423"/>
    </row>
    <row r="63" spans="2:12" x14ac:dyDescent="0.25">
      <c r="B63" s="422"/>
      <c r="C63" s="271" t="s">
        <v>1531</v>
      </c>
      <c r="L63" s="423"/>
    </row>
    <row r="64" spans="2:12" ht="109.5" customHeight="1" x14ac:dyDescent="0.25">
      <c r="B64" s="422"/>
      <c r="C64" s="806" t="s">
        <v>1546</v>
      </c>
      <c r="D64" s="806"/>
      <c r="E64" s="806"/>
      <c r="F64" s="806"/>
      <c r="G64" s="806"/>
      <c r="H64" s="806"/>
      <c r="I64" s="806"/>
      <c r="J64" s="806"/>
      <c r="L64" s="423"/>
    </row>
    <row r="65" spans="1:84" x14ac:dyDescent="0.25">
      <c r="B65" s="422"/>
      <c r="L65" s="423"/>
    </row>
    <row r="66" spans="1:84" ht="13" x14ac:dyDescent="0.3">
      <c r="B66" s="427" t="s">
        <v>1422</v>
      </c>
      <c r="C66" s="286" t="s">
        <v>1532</v>
      </c>
      <c r="L66" s="423"/>
    </row>
    <row r="67" spans="1:84" ht="13" x14ac:dyDescent="0.3">
      <c r="B67" s="422"/>
      <c r="C67" s="286"/>
      <c r="L67" s="423"/>
    </row>
    <row r="68" spans="1:84" x14ac:dyDescent="0.25">
      <c r="B68" s="422"/>
      <c r="C68" s="429" t="s">
        <v>1533</v>
      </c>
      <c r="L68" s="423"/>
    </row>
    <row r="69" spans="1:84" x14ac:dyDescent="0.25">
      <c r="B69" s="422"/>
      <c r="L69" s="423"/>
    </row>
    <row r="70" spans="1:84" x14ac:dyDescent="0.25">
      <c r="B70" s="422"/>
      <c r="C70" s="429" t="s">
        <v>1534</v>
      </c>
      <c r="L70" s="423"/>
    </row>
    <row r="71" spans="1:84" x14ac:dyDescent="0.25">
      <c r="B71" s="422"/>
      <c r="C71" s="271" t="s">
        <v>1535</v>
      </c>
      <c r="L71" s="423"/>
    </row>
    <row r="72" spans="1:84" x14ac:dyDescent="0.25">
      <c r="B72" s="422"/>
      <c r="L72" s="423"/>
    </row>
    <row r="73" spans="1:84" x14ac:dyDescent="0.25">
      <c r="B73" s="422"/>
      <c r="L73" s="423"/>
    </row>
    <row r="74" spans="1:84" s="433" customFormat="1" ht="15" customHeight="1" x14ac:dyDescent="0.35">
      <c r="A74" s="416"/>
      <c r="B74" s="430"/>
      <c r="C74" s="424" t="s">
        <v>1536</v>
      </c>
      <c r="D74" s="431"/>
      <c r="E74" s="431"/>
      <c r="F74" s="431"/>
      <c r="G74" s="431"/>
      <c r="H74" s="431"/>
      <c r="I74" s="431"/>
      <c r="J74" s="431"/>
      <c r="K74" s="431"/>
      <c r="L74" s="432"/>
      <c r="M74" s="416"/>
      <c r="N74" s="416"/>
      <c r="O74" s="416"/>
      <c r="P74" s="416"/>
      <c r="Q74" s="416"/>
      <c r="R74" s="416"/>
      <c r="S74" s="416"/>
      <c r="T74" s="416"/>
      <c r="U74" s="416"/>
      <c r="V74" s="416"/>
      <c r="W74" s="416"/>
      <c r="X74" s="416"/>
      <c r="Y74" s="416"/>
      <c r="Z74" s="416"/>
      <c r="AA74" s="416"/>
      <c r="AB74" s="416"/>
      <c r="AC74" s="416"/>
      <c r="AD74" s="416"/>
      <c r="AE74" s="416"/>
      <c r="AF74" s="416"/>
      <c r="AG74" s="416"/>
      <c r="AH74" s="416"/>
      <c r="AI74" s="416"/>
      <c r="AJ74" s="416"/>
      <c r="AK74" s="416"/>
      <c r="AL74" s="416"/>
      <c r="AM74" s="416"/>
      <c r="AN74" s="416"/>
      <c r="AO74" s="416"/>
      <c r="AP74" s="416"/>
      <c r="AQ74" s="416"/>
      <c r="AR74" s="416"/>
      <c r="AS74" s="416"/>
      <c r="AT74" s="416"/>
      <c r="AU74" s="416"/>
      <c r="AV74" s="416"/>
      <c r="AW74" s="416"/>
      <c r="AX74" s="416"/>
      <c r="AY74" s="416"/>
      <c r="AZ74" s="416"/>
      <c r="BA74" s="416"/>
      <c r="BB74" s="416"/>
      <c r="BC74" s="416"/>
      <c r="BD74" s="416"/>
      <c r="BE74" s="416"/>
      <c r="BF74" s="416"/>
      <c r="BG74" s="416"/>
      <c r="BH74" s="416"/>
      <c r="BI74" s="416"/>
      <c r="BJ74" s="416"/>
      <c r="BK74" s="416"/>
      <c r="BL74" s="416"/>
      <c r="BM74" s="416"/>
      <c r="BN74" s="416"/>
      <c r="BO74" s="416"/>
      <c r="BP74" s="416"/>
      <c r="BQ74" s="416"/>
      <c r="BR74" s="416"/>
      <c r="BS74" s="416"/>
      <c r="BT74" s="416"/>
      <c r="BU74" s="416"/>
      <c r="BV74" s="416"/>
      <c r="BW74" s="416"/>
      <c r="BX74" s="416"/>
      <c r="BY74" s="416"/>
      <c r="BZ74" s="416"/>
      <c r="CA74" s="416"/>
      <c r="CB74" s="416"/>
      <c r="CC74" s="416"/>
      <c r="CD74" s="416"/>
      <c r="CE74" s="416"/>
      <c r="CF74" s="416"/>
    </row>
    <row r="75" spans="1:84" x14ac:dyDescent="0.25">
      <c r="B75" s="422"/>
      <c r="L75" s="423"/>
    </row>
    <row r="76" spans="1:84" x14ac:dyDescent="0.25">
      <c r="B76" s="422"/>
      <c r="L76" s="423"/>
    </row>
    <row r="77" spans="1:84" x14ac:dyDescent="0.25">
      <c r="B77" s="422"/>
      <c r="C77" s="271" t="s">
        <v>1537</v>
      </c>
      <c r="L77" s="423"/>
    </row>
    <row r="78" spans="1:84" ht="13" thickBot="1" x14ac:dyDescent="0.3">
      <c r="B78" s="434"/>
      <c r="C78" s="435" t="s">
        <v>1455</v>
      </c>
      <c r="D78" s="435"/>
      <c r="E78" s="435"/>
      <c r="F78" s="435"/>
      <c r="G78" s="435"/>
      <c r="H78" s="435"/>
      <c r="I78" s="435"/>
      <c r="J78" s="435"/>
      <c r="K78" s="435"/>
      <c r="L78" s="436"/>
    </row>
  </sheetData>
  <mergeCells count="2">
    <mergeCell ref="C31:J31"/>
    <mergeCell ref="C64:J64"/>
  </mergeCells>
  <pageMargins left="0.70866141732283472" right="0.70866141732283472" top="0.74803149606299213" bottom="0.74803149606299213" header="0.31496062992125984" footer="0.31496062992125984"/>
  <pageSetup paperSize="9" scale="61"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4">
    <tabColor theme="3" tint="0.39997558519241921"/>
    <pageSetUpPr fitToPage="1"/>
  </sheetPr>
  <dimension ref="B1:O35"/>
  <sheetViews>
    <sheetView view="pageBreakPreview" topLeftCell="A2" zoomScale="60" zoomScaleNormal="100" workbookViewId="0">
      <selection activeCell="B2" sqref="B2:N35"/>
    </sheetView>
  </sheetViews>
  <sheetFormatPr baseColWidth="10" defaultRowHeight="14.5" x14ac:dyDescent="0.35"/>
  <cols>
    <col min="1" max="1" width="4.81640625" customWidth="1"/>
  </cols>
  <sheetData>
    <row r="1" spans="2:14" ht="15" thickBot="1" x14ac:dyDescent="0.4"/>
    <row r="2" spans="2:14" x14ac:dyDescent="0.35">
      <c r="B2" s="807" t="s">
        <v>1538</v>
      </c>
      <c r="C2" s="808"/>
      <c r="D2" s="808"/>
      <c r="E2" s="808"/>
      <c r="F2" s="808"/>
      <c r="G2" s="808"/>
      <c r="H2" s="808"/>
      <c r="I2" s="808"/>
      <c r="J2" s="808"/>
      <c r="K2" s="808"/>
      <c r="L2" s="808"/>
      <c r="M2" s="808"/>
      <c r="N2" s="809"/>
    </row>
    <row r="3" spans="2:14" x14ac:dyDescent="0.35">
      <c r="B3" s="810"/>
      <c r="C3" s="811"/>
      <c r="D3" s="811"/>
      <c r="E3" s="811"/>
      <c r="F3" s="811"/>
      <c r="G3" s="811"/>
      <c r="H3" s="811"/>
      <c r="I3" s="811"/>
      <c r="J3" s="811"/>
      <c r="K3" s="811"/>
      <c r="L3" s="811"/>
      <c r="M3" s="811"/>
      <c r="N3" s="812"/>
    </row>
    <row r="4" spans="2:14" x14ac:dyDescent="0.35">
      <c r="B4" s="810"/>
      <c r="C4" s="811"/>
      <c r="D4" s="811"/>
      <c r="E4" s="811"/>
      <c r="F4" s="811"/>
      <c r="G4" s="811"/>
      <c r="H4" s="811"/>
      <c r="I4" s="811"/>
      <c r="J4" s="811"/>
      <c r="K4" s="811"/>
      <c r="L4" s="811"/>
      <c r="M4" s="811"/>
      <c r="N4" s="812"/>
    </row>
    <row r="5" spans="2:14" x14ac:dyDescent="0.35">
      <c r="B5" s="810"/>
      <c r="C5" s="811"/>
      <c r="D5" s="811"/>
      <c r="E5" s="811"/>
      <c r="F5" s="811"/>
      <c r="G5" s="811"/>
      <c r="H5" s="811"/>
      <c r="I5" s="811"/>
      <c r="J5" s="811"/>
      <c r="K5" s="811"/>
      <c r="L5" s="811"/>
      <c r="M5" s="811"/>
      <c r="N5" s="812"/>
    </row>
    <row r="6" spans="2:14" x14ac:dyDescent="0.35">
      <c r="B6" s="810"/>
      <c r="C6" s="811"/>
      <c r="D6" s="811"/>
      <c r="E6" s="811"/>
      <c r="F6" s="811"/>
      <c r="G6" s="811"/>
      <c r="H6" s="811"/>
      <c r="I6" s="811"/>
      <c r="J6" s="811"/>
      <c r="K6" s="811"/>
      <c r="L6" s="811"/>
      <c r="M6" s="811"/>
      <c r="N6" s="812"/>
    </row>
    <row r="7" spans="2:14" x14ac:dyDescent="0.35">
      <c r="B7" s="810"/>
      <c r="C7" s="811"/>
      <c r="D7" s="811"/>
      <c r="E7" s="811"/>
      <c r="F7" s="811"/>
      <c r="G7" s="811"/>
      <c r="H7" s="811"/>
      <c r="I7" s="811"/>
      <c r="J7" s="811"/>
      <c r="K7" s="811"/>
      <c r="L7" s="811"/>
      <c r="M7" s="811"/>
      <c r="N7" s="812"/>
    </row>
    <row r="8" spans="2:14" x14ac:dyDescent="0.35">
      <c r="B8" s="810"/>
      <c r="C8" s="811"/>
      <c r="D8" s="811"/>
      <c r="E8" s="811"/>
      <c r="F8" s="811"/>
      <c r="G8" s="811"/>
      <c r="H8" s="811"/>
      <c r="I8" s="811"/>
      <c r="J8" s="811"/>
      <c r="K8" s="811"/>
      <c r="L8" s="811"/>
      <c r="M8" s="811"/>
      <c r="N8" s="812"/>
    </row>
    <row r="9" spans="2:14" x14ac:dyDescent="0.35">
      <c r="B9" s="810"/>
      <c r="C9" s="811"/>
      <c r="D9" s="811"/>
      <c r="E9" s="811"/>
      <c r="F9" s="811"/>
      <c r="G9" s="811"/>
      <c r="H9" s="811"/>
      <c r="I9" s="811"/>
      <c r="J9" s="811"/>
      <c r="K9" s="811"/>
      <c r="L9" s="811"/>
      <c r="M9" s="811"/>
      <c r="N9" s="812"/>
    </row>
    <row r="10" spans="2:14" x14ac:dyDescent="0.35">
      <c r="B10" s="810"/>
      <c r="C10" s="811"/>
      <c r="D10" s="811"/>
      <c r="E10" s="811"/>
      <c r="F10" s="811"/>
      <c r="G10" s="811"/>
      <c r="H10" s="811"/>
      <c r="I10" s="811"/>
      <c r="J10" s="811"/>
      <c r="K10" s="811"/>
      <c r="L10" s="811"/>
      <c r="M10" s="811"/>
      <c r="N10" s="812"/>
    </row>
    <row r="11" spans="2:14" x14ac:dyDescent="0.35">
      <c r="B11" s="810"/>
      <c r="C11" s="811"/>
      <c r="D11" s="811"/>
      <c r="E11" s="811"/>
      <c r="F11" s="811"/>
      <c r="G11" s="811"/>
      <c r="H11" s="811"/>
      <c r="I11" s="811"/>
      <c r="J11" s="811"/>
      <c r="K11" s="811"/>
      <c r="L11" s="811"/>
      <c r="M11" s="811"/>
      <c r="N11" s="812"/>
    </row>
    <row r="12" spans="2:14" x14ac:dyDescent="0.35">
      <c r="B12" s="810"/>
      <c r="C12" s="811"/>
      <c r="D12" s="811"/>
      <c r="E12" s="811"/>
      <c r="F12" s="811"/>
      <c r="G12" s="811"/>
      <c r="H12" s="811"/>
      <c r="I12" s="811"/>
      <c r="J12" s="811"/>
      <c r="K12" s="811"/>
      <c r="L12" s="811"/>
      <c r="M12" s="811"/>
      <c r="N12" s="812"/>
    </row>
    <row r="13" spans="2:14" x14ac:dyDescent="0.35">
      <c r="B13" s="810"/>
      <c r="C13" s="811"/>
      <c r="D13" s="811"/>
      <c r="E13" s="811"/>
      <c r="F13" s="811"/>
      <c r="G13" s="811"/>
      <c r="H13" s="811"/>
      <c r="I13" s="811"/>
      <c r="J13" s="811"/>
      <c r="K13" s="811"/>
      <c r="L13" s="811"/>
      <c r="M13" s="811"/>
      <c r="N13" s="812"/>
    </row>
    <row r="14" spans="2:14" x14ac:dyDescent="0.35">
      <c r="B14" s="810"/>
      <c r="C14" s="811"/>
      <c r="D14" s="811"/>
      <c r="E14" s="811"/>
      <c r="F14" s="811"/>
      <c r="G14" s="811"/>
      <c r="H14" s="811"/>
      <c r="I14" s="811"/>
      <c r="J14" s="811"/>
      <c r="K14" s="811"/>
      <c r="L14" s="811"/>
      <c r="M14" s="811"/>
      <c r="N14" s="812"/>
    </row>
    <row r="15" spans="2:14" x14ac:dyDescent="0.35">
      <c r="B15" s="810"/>
      <c r="C15" s="811"/>
      <c r="D15" s="811"/>
      <c r="E15" s="811"/>
      <c r="F15" s="811"/>
      <c r="G15" s="811"/>
      <c r="H15" s="811"/>
      <c r="I15" s="811"/>
      <c r="J15" s="811"/>
      <c r="K15" s="811"/>
      <c r="L15" s="811"/>
      <c r="M15" s="811"/>
      <c r="N15" s="812"/>
    </row>
    <row r="16" spans="2:14" x14ac:dyDescent="0.35">
      <c r="B16" s="810"/>
      <c r="C16" s="811"/>
      <c r="D16" s="811"/>
      <c r="E16" s="811"/>
      <c r="F16" s="811"/>
      <c r="G16" s="811"/>
      <c r="H16" s="811"/>
      <c r="I16" s="811"/>
      <c r="J16" s="811"/>
      <c r="K16" s="811"/>
      <c r="L16" s="811"/>
      <c r="M16" s="811"/>
      <c r="N16" s="812"/>
    </row>
    <row r="17" spans="2:15" x14ac:dyDescent="0.35">
      <c r="B17" s="810"/>
      <c r="C17" s="811"/>
      <c r="D17" s="811"/>
      <c r="E17" s="811"/>
      <c r="F17" s="811"/>
      <c r="G17" s="811"/>
      <c r="H17" s="811"/>
      <c r="I17" s="811"/>
      <c r="J17" s="811"/>
      <c r="K17" s="811"/>
      <c r="L17" s="811"/>
      <c r="M17" s="811"/>
      <c r="N17" s="812"/>
    </row>
    <row r="18" spans="2:15" x14ac:dyDescent="0.35">
      <c r="B18" s="810"/>
      <c r="C18" s="811"/>
      <c r="D18" s="811"/>
      <c r="E18" s="811"/>
      <c r="F18" s="811"/>
      <c r="G18" s="811"/>
      <c r="H18" s="811"/>
      <c r="I18" s="811"/>
      <c r="J18" s="811"/>
      <c r="K18" s="811"/>
      <c r="L18" s="811"/>
      <c r="M18" s="811"/>
      <c r="N18" s="812"/>
    </row>
    <row r="19" spans="2:15" x14ac:dyDescent="0.35">
      <c r="B19" s="810"/>
      <c r="C19" s="811"/>
      <c r="D19" s="811"/>
      <c r="E19" s="811"/>
      <c r="F19" s="811"/>
      <c r="G19" s="811"/>
      <c r="H19" s="811"/>
      <c r="I19" s="811"/>
      <c r="J19" s="811"/>
      <c r="K19" s="811"/>
      <c r="L19" s="811"/>
      <c r="M19" s="811"/>
      <c r="N19" s="812"/>
      <c r="O19" t="s">
        <v>1539</v>
      </c>
    </row>
    <row r="20" spans="2:15" x14ac:dyDescent="0.35">
      <c r="B20" s="810"/>
      <c r="C20" s="811"/>
      <c r="D20" s="811"/>
      <c r="E20" s="811"/>
      <c r="F20" s="811"/>
      <c r="G20" s="811"/>
      <c r="H20" s="811"/>
      <c r="I20" s="811"/>
      <c r="J20" s="811"/>
      <c r="K20" s="811"/>
      <c r="L20" s="811"/>
      <c r="M20" s="811"/>
      <c r="N20" s="812"/>
    </row>
    <row r="21" spans="2:15" x14ac:dyDescent="0.35">
      <c r="B21" s="810"/>
      <c r="C21" s="811"/>
      <c r="D21" s="811"/>
      <c r="E21" s="811"/>
      <c r="F21" s="811"/>
      <c r="G21" s="811"/>
      <c r="H21" s="811"/>
      <c r="I21" s="811"/>
      <c r="J21" s="811"/>
      <c r="K21" s="811"/>
      <c r="L21" s="811"/>
      <c r="M21" s="811"/>
      <c r="N21" s="812"/>
    </row>
    <row r="22" spans="2:15" x14ac:dyDescent="0.35">
      <c r="B22" s="810"/>
      <c r="C22" s="811"/>
      <c r="D22" s="811"/>
      <c r="E22" s="811"/>
      <c r="F22" s="811"/>
      <c r="G22" s="811"/>
      <c r="H22" s="811"/>
      <c r="I22" s="811"/>
      <c r="J22" s="811"/>
      <c r="K22" s="811"/>
      <c r="L22" s="811"/>
      <c r="M22" s="811"/>
      <c r="N22" s="812"/>
    </row>
    <row r="23" spans="2:15" x14ac:dyDescent="0.35">
      <c r="B23" s="810"/>
      <c r="C23" s="811"/>
      <c r="D23" s="811"/>
      <c r="E23" s="811"/>
      <c r="F23" s="811"/>
      <c r="G23" s="811"/>
      <c r="H23" s="811"/>
      <c r="I23" s="811"/>
      <c r="J23" s="811"/>
      <c r="K23" s="811"/>
      <c r="L23" s="811"/>
      <c r="M23" s="811"/>
      <c r="N23" s="812"/>
    </row>
    <row r="24" spans="2:15" x14ac:dyDescent="0.35">
      <c r="B24" s="810"/>
      <c r="C24" s="811"/>
      <c r="D24" s="811"/>
      <c r="E24" s="811"/>
      <c r="F24" s="811"/>
      <c r="G24" s="811"/>
      <c r="H24" s="811"/>
      <c r="I24" s="811"/>
      <c r="J24" s="811"/>
      <c r="K24" s="811"/>
      <c r="L24" s="811"/>
      <c r="M24" s="811"/>
      <c r="N24" s="812"/>
    </row>
    <row r="25" spans="2:15" x14ac:dyDescent="0.35">
      <c r="B25" s="810"/>
      <c r="C25" s="811"/>
      <c r="D25" s="811"/>
      <c r="E25" s="811"/>
      <c r="F25" s="811"/>
      <c r="G25" s="811"/>
      <c r="H25" s="811"/>
      <c r="I25" s="811"/>
      <c r="J25" s="811"/>
      <c r="K25" s="811"/>
      <c r="L25" s="811"/>
      <c r="M25" s="811"/>
      <c r="N25" s="812"/>
    </row>
    <row r="26" spans="2:15" x14ac:dyDescent="0.35">
      <c r="B26" s="810"/>
      <c r="C26" s="811"/>
      <c r="D26" s="811"/>
      <c r="E26" s="811"/>
      <c r="F26" s="811"/>
      <c r="G26" s="811"/>
      <c r="H26" s="811"/>
      <c r="I26" s="811"/>
      <c r="J26" s="811"/>
      <c r="K26" s="811"/>
      <c r="L26" s="811"/>
      <c r="M26" s="811"/>
      <c r="N26" s="812"/>
    </row>
    <row r="27" spans="2:15" x14ac:dyDescent="0.35">
      <c r="B27" s="810"/>
      <c r="C27" s="811"/>
      <c r="D27" s="811"/>
      <c r="E27" s="811"/>
      <c r="F27" s="811"/>
      <c r="G27" s="811"/>
      <c r="H27" s="811"/>
      <c r="I27" s="811"/>
      <c r="J27" s="811"/>
      <c r="K27" s="811"/>
      <c r="L27" s="811"/>
      <c r="M27" s="811"/>
      <c r="N27" s="812"/>
    </row>
    <row r="28" spans="2:15" x14ac:dyDescent="0.35">
      <c r="B28" s="810"/>
      <c r="C28" s="811"/>
      <c r="D28" s="811"/>
      <c r="E28" s="811"/>
      <c r="F28" s="811"/>
      <c r="G28" s="811"/>
      <c r="H28" s="811"/>
      <c r="I28" s="811"/>
      <c r="J28" s="811"/>
      <c r="K28" s="811"/>
      <c r="L28" s="811"/>
      <c r="M28" s="811"/>
      <c r="N28" s="812"/>
    </row>
    <row r="29" spans="2:15" x14ac:dyDescent="0.35">
      <c r="B29" s="810"/>
      <c r="C29" s="811"/>
      <c r="D29" s="811"/>
      <c r="E29" s="811"/>
      <c r="F29" s="811"/>
      <c r="G29" s="811"/>
      <c r="H29" s="811"/>
      <c r="I29" s="811"/>
      <c r="J29" s="811"/>
      <c r="K29" s="811"/>
      <c r="L29" s="811"/>
      <c r="M29" s="811"/>
      <c r="N29" s="812"/>
    </row>
    <row r="30" spans="2:15" x14ac:dyDescent="0.35">
      <c r="B30" s="810"/>
      <c r="C30" s="811"/>
      <c r="D30" s="811"/>
      <c r="E30" s="811"/>
      <c r="F30" s="811"/>
      <c r="G30" s="811"/>
      <c r="H30" s="811"/>
      <c r="I30" s="811"/>
      <c r="J30" s="811"/>
      <c r="K30" s="811"/>
      <c r="L30" s="811"/>
      <c r="M30" s="811"/>
      <c r="N30" s="812"/>
    </row>
    <row r="31" spans="2:15" x14ac:dyDescent="0.35">
      <c r="B31" s="810"/>
      <c r="C31" s="811"/>
      <c r="D31" s="811"/>
      <c r="E31" s="811"/>
      <c r="F31" s="811"/>
      <c r="G31" s="811"/>
      <c r="H31" s="811"/>
      <c r="I31" s="811"/>
      <c r="J31" s="811"/>
      <c r="K31" s="811"/>
      <c r="L31" s="811"/>
      <c r="M31" s="811"/>
      <c r="N31" s="812"/>
    </row>
    <row r="32" spans="2:15" x14ac:dyDescent="0.35">
      <c r="B32" s="810"/>
      <c r="C32" s="811"/>
      <c r="D32" s="811"/>
      <c r="E32" s="811"/>
      <c r="F32" s="811"/>
      <c r="G32" s="811"/>
      <c r="H32" s="811"/>
      <c r="I32" s="811"/>
      <c r="J32" s="811"/>
      <c r="K32" s="811"/>
      <c r="L32" s="811"/>
      <c r="M32" s="811"/>
      <c r="N32" s="812"/>
    </row>
    <row r="33" spans="2:14" x14ac:dyDescent="0.35">
      <c r="B33" s="810"/>
      <c r="C33" s="811"/>
      <c r="D33" s="811"/>
      <c r="E33" s="811"/>
      <c r="F33" s="811"/>
      <c r="G33" s="811"/>
      <c r="H33" s="811"/>
      <c r="I33" s="811"/>
      <c r="J33" s="811"/>
      <c r="K33" s="811"/>
      <c r="L33" s="811"/>
      <c r="M33" s="811"/>
      <c r="N33" s="812"/>
    </row>
    <row r="34" spans="2:14" x14ac:dyDescent="0.35">
      <c r="B34" s="810"/>
      <c r="C34" s="811"/>
      <c r="D34" s="811"/>
      <c r="E34" s="811"/>
      <c r="F34" s="811"/>
      <c r="G34" s="811"/>
      <c r="H34" s="811"/>
      <c r="I34" s="811"/>
      <c r="J34" s="811"/>
      <c r="K34" s="811"/>
      <c r="L34" s="811"/>
      <c r="M34" s="811"/>
      <c r="N34" s="812"/>
    </row>
    <row r="35" spans="2:14" ht="15" thickBot="1" x14ac:dyDescent="0.4">
      <c r="B35" s="813"/>
      <c r="C35" s="814"/>
      <c r="D35" s="814"/>
      <c r="E35" s="814"/>
      <c r="F35" s="814"/>
      <c r="G35" s="814"/>
      <c r="H35" s="814"/>
      <c r="I35" s="814"/>
      <c r="J35" s="814"/>
      <c r="K35" s="814"/>
      <c r="L35" s="814"/>
      <c r="M35" s="814"/>
      <c r="N35" s="815"/>
    </row>
  </sheetData>
  <mergeCells count="1">
    <mergeCell ref="B2:N35"/>
  </mergeCells>
  <pageMargins left="0.25" right="0.25" top="0.75" bottom="0.75" header="0.3" footer="0.3"/>
  <pageSetup paperSize="9" scale="9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5">
    <tabColor rgb="FF243386"/>
  </sheetPr>
  <dimension ref="A1:N112"/>
  <sheetViews>
    <sheetView topLeftCell="A56" zoomScale="70" zoomScaleNormal="70" zoomScaleSheetLayoutView="100" workbookViewId="0">
      <selection activeCell="D51" sqref="D51"/>
    </sheetView>
  </sheetViews>
  <sheetFormatPr baseColWidth="10" defaultColWidth="8.81640625" defaultRowHeight="14.5" outlineLevelRow="1" x14ac:dyDescent="0.35"/>
  <cols>
    <col min="1" max="1" width="13.26953125" style="453" customWidth="1"/>
    <col min="2" max="2" width="60.54296875" style="453" bestFit="1" customWidth="1"/>
    <col min="3" max="7" width="41" style="453" customWidth="1"/>
    <col min="8" max="8" width="7.26953125" style="453" customWidth="1"/>
    <col min="9" max="9" width="92" style="453" customWidth="1"/>
    <col min="10" max="11" width="47.7265625" style="453" customWidth="1"/>
    <col min="12" max="12" width="7.26953125" style="453" customWidth="1"/>
    <col min="13" max="13" width="25.7265625" style="453" customWidth="1"/>
    <col min="14" max="14" width="25.7265625" style="454" customWidth="1"/>
    <col min="15" max="16384" width="8.81640625" style="479"/>
  </cols>
  <sheetData>
    <row r="1" spans="1:13" ht="45" customHeight="1" x14ac:dyDescent="0.35">
      <c r="A1" s="816" t="s">
        <v>1547</v>
      </c>
      <c r="B1" s="816"/>
    </row>
    <row r="2" spans="1:13" ht="31" x14ac:dyDescent="0.35">
      <c r="A2" s="455" t="s">
        <v>1548</v>
      </c>
      <c r="B2" s="455"/>
      <c r="C2" s="454"/>
      <c r="D2" s="454"/>
      <c r="E2" s="454"/>
      <c r="F2" s="566" t="s">
        <v>3370</v>
      </c>
      <c r="G2" s="456"/>
      <c r="H2" s="454"/>
      <c r="I2" s="455"/>
      <c r="J2" s="454"/>
      <c r="K2" s="454"/>
      <c r="L2" s="454"/>
      <c r="M2" s="454"/>
    </row>
    <row r="3" spans="1:13" ht="15" thickBot="1" x14ac:dyDescent="0.4">
      <c r="A3" s="454"/>
      <c r="B3" s="457"/>
      <c r="C3" s="457"/>
      <c r="D3" s="454"/>
      <c r="E3" s="454"/>
      <c r="F3" s="454"/>
      <c r="G3" s="454"/>
      <c r="H3" s="454"/>
      <c r="L3" s="454"/>
      <c r="M3" s="454"/>
    </row>
    <row r="4" spans="1:13" ht="19" thickBot="1" x14ac:dyDescent="0.4">
      <c r="A4" s="458"/>
      <c r="B4" s="459" t="s">
        <v>22</v>
      </c>
      <c r="C4" s="460" t="s">
        <v>1135</v>
      </c>
      <c r="D4" s="458"/>
      <c r="E4" s="458"/>
      <c r="F4" s="454"/>
      <c r="G4" s="454"/>
      <c r="H4" s="454"/>
      <c r="I4" s="461" t="s">
        <v>1549</v>
      </c>
      <c r="J4" s="462" t="s">
        <v>946</v>
      </c>
      <c r="L4" s="454"/>
      <c r="M4" s="454"/>
    </row>
    <row r="5" spans="1:13" ht="15" thickBot="1" x14ac:dyDescent="0.4">
      <c r="H5" s="454"/>
      <c r="I5" s="463" t="s">
        <v>948</v>
      </c>
      <c r="J5" s="453" t="s">
        <v>949</v>
      </c>
      <c r="L5" s="454"/>
      <c r="M5" s="454"/>
    </row>
    <row r="6" spans="1:13" ht="18.5" x14ac:dyDescent="0.35">
      <c r="A6" s="464"/>
      <c r="B6" s="465" t="s">
        <v>1550</v>
      </c>
      <c r="C6" s="464"/>
      <c r="E6" s="466"/>
      <c r="F6" s="466"/>
      <c r="G6" s="466"/>
      <c r="H6" s="454"/>
      <c r="I6" s="463" t="s">
        <v>951</v>
      </c>
      <c r="J6" s="453" t="s">
        <v>952</v>
      </c>
      <c r="L6" s="454"/>
      <c r="M6" s="454"/>
    </row>
    <row r="7" spans="1:13" x14ac:dyDescent="0.35">
      <c r="B7" s="467" t="s">
        <v>1551</v>
      </c>
      <c r="H7" s="454"/>
      <c r="I7" s="463" t="s">
        <v>954</v>
      </c>
      <c r="J7" s="453" t="s">
        <v>955</v>
      </c>
      <c r="L7" s="454"/>
      <c r="M7" s="454"/>
    </row>
    <row r="8" spans="1:13" x14ac:dyDescent="0.35">
      <c r="B8" s="467" t="s">
        <v>1552</v>
      </c>
      <c r="H8" s="454"/>
      <c r="I8" s="463" t="s">
        <v>1553</v>
      </c>
      <c r="J8" s="453" t="s">
        <v>1554</v>
      </c>
      <c r="L8" s="454"/>
      <c r="M8" s="454"/>
    </row>
    <row r="9" spans="1:13" ht="15" thickBot="1" x14ac:dyDescent="0.4">
      <c r="B9" s="468" t="s">
        <v>1555</v>
      </c>
      <c r="H9" s="454"/>
      <c r="L9" s="454"/>
      <c r="M9" s="454"/>
    </row>
    <row r="10" spans="1:13" x14ac:dyDescent="0.35">
      <c r="B10" s="469"/>
      <c r="H10" s="454"/>
      <c r="I10" s="470" t="s">
        <v>1556</v>
      </c>
      <c r="L10" s="454"/>
      <c r="M10" s="454"/>
    </row>
    <row r="11" spans="1:13" x14ac:dyDescent="0.35">
      <c r="B11" s="469"/>
      <c r="H11" s="454"/>
      <c r="I11" s="470" t="s">
        <v>1557</v>
      </c>
      <c r="L11" s="454"/>
      <c r="M11" s="454"/>
    </row>
    <row r="12" spans="1:13" ht="37" x14ac:dyDescent="0.35">
      <c r="A12" s="461" t="s">
        <v>31</v>
      </c>
      <c r="B12" s="461" t="s">
        <v>1558</v>
      </c>
      <c r="C12" s="471"/>
      <c r="D12" s="471"/>
      <c r="E12" s="471"/>
      <c r="F12" s="471"/>
      <c r="G12" s="471"/>
      <c r="H12" s="454"/>
      <c r="L12" s="454"/>
      <c r="M12" s="454"/>
    </row>
    <row r="13" spans="1:13" ht="15" customHeight="1" x14ac:dyDescent="0.35">
      <c r="A13" s="472"/>
      <c r="B13" s="473" t="s">
        <v>1559</v>
      </c>
      <c r="C13" s="472" t="s">
        <v>1447</v>
      </c>
      <c r="D13" s="472" t="s">
        <v>1560</v>
      </c>
      <c r="E13" s="474"/>
      <c r="F13" s="475"/>
      <c r="G13" s="475"/>
      <c r="H13" s="454"/>
      <c r="L13" s="454"/>
      <c r="M13" s="454"/>
    </row>
    <row r="14" spans="1:13" x14ac:dyDescent="0.35">
      <c r="A14" s="453" t="s">
        <v>1561</v>
      </c>
      <c r="B14" s="476" t="s">
        <v>1562</v>
      </c>
      <c r="C14" s="484" t="s">
        <v>1653</v>
      </c>
      <c r="D14" s="484" t="s">
        <v>1655</v>
      </c>
      <c r="E14" s="466"/>
      <c r="F14" s="466"/>
      <c r="G14" s="466"/>
      <c r="H14" s="454"/>
      <c r="L14" s="454"/>
      <c r="M14" s="454"/>
    </row>
    <row r="15" spans="1:13" x14ac:dyDescent="0.35">
      <c r="A15" s="453" t="s">
        <v>1563</v>
      </c>
      <c r="B15" s="476" t="s">
        <v>345</v>
      </c>
      <c r="C15" s="453" t="s">
        <v>1654</v>
      </c>
      <c r="E15" s="466"/>
      <c r="F15" s="466"/>
      <c r="G15" s="466"/>
      <c r="H15" s="454"/>
      <c r="L15" s="454"/>
      <c r="M15" s="454"/>
    </row>
    <row r="16" spans="1:13" x14ac:dyDescent="0.35">
      <c r="A16" s="453" t="s">
        <v>1564</v>
      </c>
      <c r="B16" s="476" t="s">
        <v>1565</v>
      </c>
      <c r="E16" s="466"/>
      <c r="F16" s="466"/>
      <c r="G16" s="466"/>
      <c r="H16" s="454"/>
      <c r="L16" s="454"/>
      <c r="M16" s="454"/>
    </row>
    <row r="17" spans="1:13" x14ac:dyDescent="0.35">
      <c r="A17" s="453" t="s">
        <v>1566</v>
      </c>
      <c r="B17" s="476" t="s">
        <v>1567</v>
      </c>
      <c r="E17" s="466"/>
      <c r="F17" s="466"/>
      <c r="G17" s="466"/>
      <c r="H17" s="454"/>
      <c r="L17" s="454"/>
      <c r="M17" s="454"/>
    </row>
    <row r="18" spans="1:13" x14ac:dyDescent="0.35">
      <c r="A18" s="453" t="s">
        <v>1568</v>
      </c>
      <c r="B18" s="476" t="s">
        <v>1569</v>
      </c>
      <c r="E18" s="466"/>
      <c r="F18" s="466"/>
      <c r="G18" s="466"/>
      <c r="H18" s="454"/>
      <c r="L18" s="454"/>
      <c r="M18" s="454"/>
    </row>
    <row r="19" spans="1:13" x14ac:dyDescent="0.35">
      <c r="A19" s="453" t="s">
        <v>1570</v>
      </c>
      <c r="B19" s="476" t="s">
        <v>1571</v>
      </c>
      <c r="E19" s="466"/>
      <c r="F19" s="466"/>
      <c r="G19" s="466"/>
      <c r="H19" s="454"/>
      <c r="L19" s="454"/>
      <c r="M19" s="454"/>
    </row>
    <row r="20" spans="1:13" x14ac:dyDescent="0.35">
      <c r="A20" s="453" t="s">
        <v>1572</v>
      </c>
      <c r="B20" s="476" t="s">
        <v>1573</v>
      </c>
      <c r="C20" s="453" t="s">
        <v>1301</v>
      </c>
      <c r="E20" s="466"/>
      <c r="F20" s="466"/>
      <c r="G20" s="466"/>
      <c r="H20" s="454"/>
      <c r="L20" s="454"/>
      <c r="M20" s="454"/>
    </row>
    <row r="21" spans="1:13" x14ac:dyDescent="0.35">
      <c r="A21" s="453" t="s">
        <v>1574</v>
      </c>
      <c r="B21" s="476" t="s">
        <v>1575</v>
      </c>
      <c r="E21" s="466"/>
      <c r="F21" s="466"/>
      <c r="G21" s="466"/>
      <c r="H21" s="454"/>
      <c r="L21" s="454"/>
      <c r="M21" s="454"/>
    </row>
    <row r="22" spans="1:13" x14ac:dyDescent="0.35">
      <c r="A22" s="453" t="s">
        <v>1576</v>
      </c>
      <c r="B22" s="476" t="s">
        <v>1577</v>
      </c>
      <c r="E22" s="466"/>
      <c r="F22" s="466"/>
      <c r="G22" s="466"/>
      <c r="H22" s="454"/>
      <c r="L22" s="454"/>
      <c r="M22" s="454"/>
    </row>
    <row r="23" spans="1:13" x14ac:dyDescent="0.35">
      <c r="A23" s="453" t="s">
        <v>1578</v>
      </c>
      <c r="B23" s="476" t="s">
        <v>1579</v>
      </c>
      <c r="E23" s="466"/>
      <c r="F23" s="466"/>
      <c r="G23" s="466"/>
      <c r="H23" s="454"/>
      <c r="L23" s="454"/>
      <c r="M23" s="454"/>
    </row>
    <row r="24" spans="1:13" x14ac:dyDescent="0.35">
      <c r="A24" s="453" t="s">
        <v>1580</v>
      </c>
      <c r="B24" s="476" t="s">
        <v>1581</v>
      </c>
      <c r="E24" s="466"/>
      <c r="F24" s="466"/>
      <c r="G24" s="466"/>
      <c r="H24" s="454"/>
      <c r="L24" s="454"/>
      <c r="M24" s="454"/>
    </row>
    <row r="25" spans="1:13" outlineLevel="1" x14ac:dyDescent="0.35">
      <c r="A25" s="453" t="s">
        <v>1582</v>
      </c>
      <c r="B25" s="477"/>
      <c r="E25" s="466"/>
      <c r="F25" s="466"/>
      <c r="G25" s="466"/>
      <c r="H25" s="454"/>
      <c r="L25" s="454"/>
      <c r="M25" s="454"/>
    </row>
    <row r="26" spans="1:13" outlineLevel="1" x14ac:dyDescent="0.35">
      <c r="A26" s="453" t="s">
        <v>1583</v>
      </c>
      <c r="B26" s="477"/>
      <c r="E26" s="466"/>
      <c r="F26" s="466"/>
      <c r="G26" s="466"/>
      <c r="H26" s="454"/>
      <c r="L26" s="454"/>
      <c r="M26" s="454"/>
    </row>
    <row r="27" spans="1:13" outlineLevel="1" x14ac:dyDescent="0.35">
      <c r="A27" s="453" t="s">
        <v>1584</v>
      </c>
      <c r="B27" s="477"/>
      <c r="E27" s="466"/>
      <c r="F27" s="466"/>
      <c r="G27" s="466"/>
      <c r="H27" s="454"/>
      <c r="L27" s="454"/>
      <c r="M27" s="454"/>
    </row>
    <row r="28" spans="1:13" outlineLevel="1" x14ac:dyDescent="0.35">
      <c r="A28" s="453" t="s">
        <v>1585</v>
      </c>
      <c r="B28" s="477"/>
      <c r="E28" s="466"/>
      <c r="F28" s="466"/>
      <c r="G28" s="466"/>
      <c r="H28" s="454"/>
      <c r="L28" s="454"/>
      <c r="M28" s="454"/>
    </row>
    <row r="29" spans="1:13" outlineLevel="1" x14ac:dyDescent="0.35">
      <c r="A29" s="453" t="s">
        <v>1586</v>
      </c>
      <c r="B29" s="477"/>
      <c r="E29" s="466"/>
      <c r="F29" s="466"/>
      <c r="G29" s="466"/>
      <c r="H29" s="454"/>
      <c r="L29" s="454"/>
      <c r="M29" s="454"/>
    </row>
    <row r="30" spans="1:13" outlineLevel="1" x14ac:dyDescent="0.35">
      <c r="A30" s="453" t="s">
        <v>1587</v>
      </c>
      <c r="B30" s="477"/>
      <c r="E30" s="466"/>
      <c r="F30" s="466"/>
      <c r="G30" s="466"/>
      <c r="H30" s="454"/>
      <c r="L30" s="454"/>
      <c r="M30" s="454"/>
    </row>
    <row r="31" spans="1:13" outlineLevel="1" x14ac:dyDescent="0.35">
      <c r="A31" s="453" t="s">
        <v>1588</v>
      </c>
      <c r="B31" s="477"/>
      <c r="E31" s="466"/>
      <c r="F31" s="466"/>
      <c r="G31" s="466"/>
      <c r="H31" s="454"/>
      <c r="L31" s="454"/>
      <c r="M31" s="454"/>
    </row>
    <row r="32" spans="1:13" outlineLevel="1" x14ac:dyDescent="0.35">
      <c r="A32" s="453" t="s">
        <v>1589</v>
      </c>
      <c r="B32" s="477"/>
      <c r="E32" s="466"/>
      <c r="F32" s="466"/>
      <c r="G32" s="466"/>
      <c r="H32" s="454"/>
      <c r="L32" s="454"/>
      <c r="M32" s="454"/>
    </row>
    <row r="33" spans="1:13" ht="18.5" x14ac:dyDescent="0.35">
      <c r="A33" s="471"/>
      <c r="B33" s="461" t="s">
        <v>1552</v>
      </c>
      <c r="C33" s="471"/>
      <c r="D33" s="471"/>
      <c r="E33" s="471"/>
      <c r="F33" s="471"/>
      <c r="G33" s="471"/>
      <c r="H33" s="454"/>
      <c r="L33" s="454"/>
      <c r="M33" s="454"/>
    </row>
    <row r="34" spans="1:13" ht="15" customHeight="1" x14ac:dyDescent="0.35">
      <c r="A34" s="472"/>
      <c r="B34" s="473" t="s">
        <v>1590</v>
      </c>
      <c r="C34" s="472" t="s">
        <v>1591</v>
      </c>
      <c r="D34" s="472" t="s">
        <v>1560</v>
      </c>
      <c r="E34" s="472" t="s">
        <v>1592</v>
      </c>
      <c r="F34" s="475"/>
      <c r="G34" s="475"/>
      <c r="H34" s="454"/>
      <c r="L34" s="454"/>
      <c r="M34" s="454"/>
    </row>
    <row r="35" spans="1:13" x14ac:dyDescent="0.35">
      <c r="A35" s="453" t="s">
        <v>1593</v>
      </c>
      <c r="B35" s="453" t="s">
        <v>3395</v>
      </c>
      <c r="C35" s="484"/>
      <c r="D35" s="453" t="s">
        <v>3396</v>
      </c>
      <c r="E35" s="453" t="s">
        <v>3397</v>
      </c>
      <c r="F35" s="478"/>
      <c r="G35" s="478"/>
      <c r="H35" s="454"/>
      <c r="L35" s="454"/>
      <c r="M35" s="454"/>
    </row>
    <row r="36" spans="1:13" x14ac:dyDescent="0.35">
      <c r="A36" s="453" t="s">
        <v>1594</v>
      </c>
      <c r="B36" s="453" t="s">
        <v>3398</v>
      </c>
      <c r="D36" s="453" t="s">
        <v>3399</v>
      </c>
      <c r="E36" s="453" t="s">
        <v>3397</v>
      </c>
      <c r="H36" s="454"/>
      <c r="L36" s="454"/>
      <c r="M36" s="454"/>
    </row>
    <row r="37" spans="1:13" x14ac:dyDescent="0.35">
      <c r="A37" s="453" t="s">
        <v>1595</v>
      </c>
      <c r="B37" s="453" t="s">
        <v>3400</v>
      </c>
      <c r="D37" s="453" t="s">
        <v>3401</v>
      </c>
      <c r="E37" s="453" t="s">
        <v>3397</v>
      </c>
      <c r="H37" s="454"/>
      <c r="L37" s="454"/>
      <c r="M37" s="454"/>
    </row>
    <row r="38" spans="1:13" x14ac:dyDescent="0.35">
      <c r="A38" s="453" t="s">
        <v>1596</v>
      </c>
      <c r="B38" s="453" t="s">
        <v>3402</v>
      </c>
      <c r="D38" s="453" t="s">
        <v>3403</v>
      </c>
      <c r="E38" s="453" t="s">
        <v>3397</v>
      </c>
      <c r="H38" s="454"/>
      <c r="L38" s="454"/>
      <c r="M38" s="454"/>
    </row>
    <row r="39" spans="1:13" x14ac:dyDescent="0.35">
      <c r="A39" s="453" t="s">
        <v>1597</v>
      </c>
      <c r="B39" s="453" t="s">
        <v>3404</v>
      </c>
      <c r="D39" s="453" t="s">
        <v>1655</v>
      </c>
      <c r="E39" s="453" t="s">
        <v>3397</v>
      </c>
      <c r="H39" s="454"/>
      <c r="L39" s="454"/>
      <c r="M39" s="454"/>
    </row>
    <row r="40" spans="1:13" x14ac:dyDescent="0.35">
      <c r="A40" s="453" t="s">
        <v>1598</v>
      </c>
      <c r="B40" s="453" t="s">
        <v>3405</v>
      </c>
      <c r="D40" s="453" t="s">
        <v>3406</v>
      </c>
      <c r="E40" s="453" t="s">
        <v>3407</v>
      </c>
      <c r="H40" s="454"/>
      <c r="L40" s="454"/>
      <c r="M40" s="454"/>
    </row>
    <row r="41" spans="1:13" x14ac:dyDescent="0.35">
      <c r="A41" s="453" t="s">
        <v>1599</v>
      </c>
      <c r="B41" s="453" t="s">
        <v>3408</v>
      </c>
      <c r="D41" s="453" t="s">
        <v>3409</v>
      </c>
      <c r="E41" s="453" t="s">
        <v>3410</v>
      </c>
      <c r="H41" s="454"/>
      <c r="L41" s="454"/>
      <c r="M41" s="454"/>
    </row>
    <row r="42" spans="1:13" x14ac:dyDescent="0.35">
      <c r="A42" s="453" t="s">
        <v>1600</v>
      </c>
      <c r="B42" s="453" t="s">
        <v>3411</v>
      </c>
      <c r="D42" s="453" t="s">
        <v>3412</v>
      </c>
      <c r="E42" s="453" t="s">
        <v>3410</v>
      </c>
      <c r="H42" s="454"/>
      <c r="L42" s="454"/>
      <c r="M42" s="454"/>
    </row>
    <row r="43" spans="1:13" x14ac:dyDescent="0.35">
      <c r="A43" s="453" t="s">
        <v>1601</v>
      </c>
      <c r="B43" s="453" t="s">
        <v>3413</v>
      </c>
      <c r="D43" s="453" t="s">
        <v>3414</v>
      </c>
      <c r="E43" s="453" t="s">
        <v>3410</v>
      </c>
      <c r="H43" s="454"/>
      <c r="L43" s="454"/>
      <c r="M43" s="454"/>
    </row>
    <row r="44" spans="1:13" x14ac:dyDescent="0.35">
      <c r="A44" s="453" t="s">
        <v>1602</v>
      </c>
      <c r="B44" s="453" t="s">
        <v>3415</v>
      </c>
      <c r="D44" s="453" t="s">
        <v>3416</v>
      </c>
      <c r="E44" s="453" t="s">
        <v>3397</v>
      </c>
      <c r="H44" s="454"/>
      <c r="L44" s="454"/>
      <c r="M44" s="454"/>
    </row>
    <row r="45" spans="1:13" x14ac:dyDescent="0.35">
      <c r="A45" s="453" t="s">
        <v>1603</v>
      </c>
      <c r="B45" s="453" t="s">
        <v>3417</v>
      </c>
      <c r="D45" s="453" t="s">
        <v>3418</v>
      </c>
      <c r="E45" s="453" t="s">
        <v>3397</v>
      </c>
      <c r="H45" s="454"/>
      <c r="L45" s="454"/>
      <c r="M45" s="454"/>
    </row>
    <row r="46" spans="1:13" x14ac:dyDescent="0.35">
      <c r="A46" s="453" t="s">
        <v>1604</v>
      </c>
      <c r="B46" s="453" t="s">
        <v>3419</v>
      </c>
      <c r="D46" s="453" t="s">
        <v>3420</v>
      </c>
      <c r="E46" s="453" t="s">
        <v>3397</v>
      </c>
      <c r="H46" s="454"/>
      <c r="L46" s="454"/>
      <c r="M46" s="454"/>
    </row>
    <row r="47" spans="1:13" x14ac:dyDescent="0.35">
      <c r="A47" s="453" t="s">
        <v>1605</v>
      </c>
      <c r="B47" s="453" t="s">
        <v>3421</v>
      </c>
      <c r="D47" s="453" t="s">
        <v>3422</v>
      </c>
      <c r="E47" s="453" t="s">
        <v>3397</v>
      </c>
      <c r="H47" s="454"/>
      <c r="L47" s="454"/>
      <c r="M47" s="454"/>
    </row>
    <row r="48" spans="1:13" x14ac:dyDescent="0.35">
      <c r="A48" s="453" t="s">
        <v>1606</v>
      </c>
      <c r="B48" s="453" t="s">
        <v>3423</v>
      </c>
      <c r="D48" s="453" t="s">
        <v>3424</v>
      </c>
      <c r="E48" s="453" t="s">
        <v>3397</v>
      </c>
      <c r="H48" s="454"/>
      <c r="L48" s="454"/>
      <c r="M48" s="454"/>
    </row>
    <row r="49" spans="1:13" x14ac:dyDescent="0.35">
      <c r="A49" s="453" t="s">
        <v>1607</v>
      </c>
      <c r="B49" s="453" t="s">
        <v>3425</v>
      </c>
      <c r="D49" s="453" t="s">
        <v>3424</v>
      </c>
      <c r="E49" s="453" t="s">
        <v>3397</v>
      </c>
      <c r="H49" s="454"/>
      <c r="L49" s="454"/>
      <c r="M49" s="454"/>
    </row>
    <row r="50" spans="1:13" x14ac:dyDescent="0.35">
      <c r="A50" s="453" t="s">
        <v>1608</v>
      </c>
      <c r="B50" s="453" t="s">
        <v>3426</v>
      </c>
      <c r="D50" s="453" t="s">
        <v>3427</v>
      </c>
      <c r="E50" s="453" t="s">
        <v>3410</v>
      </c>
      <c r="H50" s="454"/>
      <c r="L50" s="454"/>
      <c r="M50" s="454"/>
    </row>
    <row r="51" spans="1:13" x14ac:dyDescent="0.35">
      <c r="A51" s="453" t="s">
        <v>1609</v>
      </c>
      <c r="B51" s="453" t="s">
        <v>3428</v>
      </c>
      <c r="D51" s="453" t="s">
        <v>3429</v>
      </c>
      <c r="E51" s="453" t="s">
        <v>3397</v>
      </c>
      <c r="H51" s="454"/>
      <c r="L51" s="454"/>
      <c r="M51" s="454"/>
    </row>
    <row r="52" spans="1:13" x14ac:dyDescent="0.35">
      <c r="A52" s="453" t="s">
        <v>1610</v>
      </c>
      <c r="B52" s="453" t="s">
        <v>3430</v>
      </c>
      <c r="D52" s="453" t="s">
        <v>3431</v>
      </c>
      <c r="E52" s="453" t="s">
        <v>3407</v>
      </c>
      <c r="H52" s="454"/>
      <c r="L52" s="454"/>
      <c r="M52" s="454"/>
    </row>
    <row r="53" spans="1:13" x14ac:dyDescent="0.35">
      <c r="A53" s="453" t="s">
        <v>1611</v>
      </c>
      <c r="H53" s="454"/>
      <c r="L53" s="454"/>
      <c r="M53" s="454"/>
    </row>
    <row r="54" spans="1:13" x14ac:dyDescent="0.35">
      <c r="A54" s="453" t="s">
        <v>1612</v>
      </c>
      <c r="H54" s="454"/>
      <c r="L54" s="454"/>
      <c r="M54" s="454"/>
    </row>
    <row r="55" spans="1:13" x14ac:dyDescent="0.35">
      <c r="A55" s="453" t="s">
        <v>1613</v>
      </c>
      <c r="H55" s="454"/>
      <c r="L55" s="454"/>
      <c r="M55" s="454"/>
    </row>
    <row r="56" spans="1:13" x14ac:dyDescent="0.35">
      <c r="A56" s="453" t="s">
        <v>1614</v>
      </c>
      <c r="H56" s="454"/>
      <c r="L56" s="454"/>
      <c r="M56" s="454"/>
    </row>
    <row r="57" spans="1:13" x14ac:dyDescent="0.35">
      <c r="A57" s="453" t="s">
        <v>1615</v>
      </c>
      <c r="B57" s="476"/>
      <c r="H57" s="454"/>
      <c r="L57" s="454"/>
      <c r="M57" s="454"/>
    </row>
    <row r="58" spans="1:13" x14ac:dyDescent="0.35">
      <c r="A58" s="453" t="s">
        <v>1616</v>
      </c>
      <c r="B58" s="476"/>
      <c r="H58" s="454"/>
      <c r="L58" s="454"/>
      <c r="M58" s="454"/>
    </row>
    <row r="59" spans="1:13" x14ac:dyDescent="0.35">
      <c r="A59" s="453" t="s">
        <v>1617</v>
      </c>
      <c r="B59" s="476"/>
      <c r="H59" s="454"/>
      <c r="L59" s="454"/>
      <c r="M59" s="454"/>
    </row>
    <row r="60" spans="1:13" outlineLevel="1" x14ac:dyDescent="0.35">
      <c r="A60" s="453" t="s">
        <v>1618</v>
      </c>
      <c r="B60" s="476"/>
      <c r="E60" s="476"/>
      <c r="F60" s="476"/>
      <c r="G60" s="476"/>
      <c r="H60" s="454"/>
      <c r="L60" s="454"/>
      <c r="M60" s="454"/>
    </row>
    <row r="61" spans="1:13" outlineLevel="1" x14ac:dyDescent="0.35">
      <c r="A61" s="453" t="s">
        <v>1619</v>
      </c>
      <c r="B61" s="476"/>
      <c r="E61" s="476"/>
      <c r="F61" s="476"/>
      <c r="G61" s="476"/>
      <c r="H61" s="454"/>
      <c r="L61" s="454"/>
      <c r="M61" s="454"/>
    </row>
    <row r="62" spans="1:13" outlineLevel="1" x14ac:dyDescent="0.35">
      <c r="A62" s="453" t="s">
        <v>1620</v>
      </c>
      <c r="B62" s="476"/>
      <c r="E62" s="476"/>
      <c r="F62" s="476"/>
      <c r="G62" s="476"/>
      <c r="H62" s="454"/>
      <c r="L62" s="454"/>
      <c r="M62" s="454"/>
    </row>
    <row r="63" spans="1:13" outlineLevel="1" x14ac:dyDescent="0.35">
      <c r="A63" s="453" t="s">
        <v>1621</v>
      </c>
      <c r="B63" s="476"/>
      <c r="E63" s="476"/>
      <c r="F63" s="476"/>
      <c r="G63" s="476"/>
      <c r="H63" s="454"/>
      <c r="L63" s="454"/>
      <c r="M63" s="454"/>
    </row>
    <row r="64" spans="1:13" outlineLevel="1" x14ac:dyDescent="0.35">
      <c r="A64" s="453" t="s">
        <v>1622</v>
      </c>
      <c r="B64" s="476"/>
      <c r="E64" s="476"/>
      <c r="F64" s="476"/>
      <c r="G64" s="476"/>
      <c r="H64" s="454"/>
      <c r="L64" s="454"/>
      <c r="M64" s="454"/>
    </row>
    <row r="65" spans="1:14" outlineLevel="1" x14ac:dyDescent="0.35">
      <c r="A65" s="453" t="s">
        <v>1623</v>
      </c>
      <c r="B65" s="476"/>
      <c r="E65" s="476"/>
      <c r="F65" s="476"/>
      <c r="G65" s="476"/>
      <c r="H65" s="454"/>
      <c r="L65" s="454"/>
      <c r="M65" s="454"/>
    </row>
    <row r="66" spans="1:14" outlineLevel="1" x14ac:dyDescent="0.35">
      <c r="A66" s="453" t="s">
        <v>1624</v>
      </c>
      <c r="B66" s="476"/>
      <c r="E66" s="476"/>
      <c r="F66" s="476"/>
      <c r="G66" s="476"/>
      <c r="H66" s="454"/>
      <c r="L66" s="454"/>
      <c r="M66" s="454"/>
    </row>
    <row r="67" spans="1:14" outlineLevel="1" x14ac:dyDescent="0.35">
      <c r="A67" s="453" t="s">
        <v>1625</v>
      </c>
      <c r="B67" s="476"/>
      <c r="E67" s="476"/>
      <c r="F67" s="476"/>
      <c r="G67" s="476"/>
      <c r="H67" s="454"/>
      <c r="L67" s="454"/>
      <c r="M67" s="454"/>
    </row>
    <row r="68" spans="1:14" outlineLevel="1" x14ac:dyDescent="0.35">
      <c r="A68" s="453" t="s">
        <v>1626</v>
      </c>
      <c r="B68" s="476"/>
      <c r="E68" s="476"/>
      <c r="F68" s="476"/>
      <c r="G68" s="476"/>
      <c r="H68" s="454"/>
      <c r="L68" s="454"/>
      <c r="M68" s="454"/>
    </row>
    <row r="69" spans="1:14" outlineLevel="1" x14ac:dyDescent="0.35">
      <c r="A69" s="453" t="s">
        <v>1627</v>
      </c>
      <c r="B69" s="476"/>
      <c r="E69" s="476"/>
      <c r="F69" s="476"/>
      <c r="G69" s="476"/>
      <c r="H69" s="454"/>
      <c r="L69" s="454"/>
      <c r="M69" s="454"/>
    </row>
    <row r="70" spans="1:14" outlineLevel="1" x14ac:dyDescent="0.35">
      <c r="A70" s="453" t="s">
        <v>1628</v>
      </c>
      <c r="B70" s="476"/>
      <c r="E70" s="476"/>
      <c r="F70" s="476"/>
      <c r="G70" s="476"/>
      <c r="H70" s="454"/>
      <c r="L70" s="454"/>
      <c r="M70" s="454"/>
    </row>
    <row r="71" spans="1:14" outlineLevel="1" x14ac:dyDescent="0.35">
      <c r="A71" s="453" t="s">
        <v>1629</v>
      </c>
      <c r="B71" s="476"/>
      <c r="E71" s="476"/>
      <c r="F71" s="476"/>
      <c r="G71" s="476"/>
      <c r="H71" s="454"/>
      <c r="L71" s="454"/>
      <c r="M71" s="454"/>
    </row>
    <row r="72" spans="1:14" outlineLevel="1" x14ac:dyDescent="0.35">
      <c r="A72" s="453" t="s">
        <v>1630</v>
      </c>
      <c r="B72" s="476"/>
      <c r="E72" s="476"/>
      <c r="F72" s="476"/>
      <c r="G72" s="476"/>
      <c r="H72" s="454"/>
      <c r="L72" s="454"/>
      <c r="M72" s="454"/>
    </row>
    <row r="73" spans="1:14" ht="18.5" x14ac:dyDescent="0.35">
      <c r="A73" s="471"/>
      <c r="B73" s="461" t="s">
        <v>1555</v>
      </c>
      <c r="C73" s="471"/>
      <c r="D73" s="471"/>
      <c r="E73" s="471"/>
      <c r="F73" s="471"/>
      <c r="G73" s="471"/>
      <c r="H73" s="454"/>
    </row>
    <row r="74" spans="1:14" ht="15" customHeight="1" x14ac:dyDescent="0.35">
      <c r="A74" s="472"/>
      <c r="B74" s="473" t="s">
        <v>734</v>
      </c>
      <c r="C74" s="472" t="s">
        <v>1631</v>
      </c>
      <c r="D74" s="472"/>
      <c r="E74" s="475"/>
      <c r="F74" s="475"/>
      <c r="G74" s="475"/>
      <c r="H74" s="479"/>
      <c r="I74" s="479"/>
      <c r="J74" s="479"/>
      <c r="K74" s="479"/>
      <c r="L74" s="479"/>
      <c r="M74" s="479"/>
      <c r="N74" s="479"/>
    </row>
    <row r="75" spans="1:14" x14ac:dyDescent="0.35">
      <c r="A75" s="453" t="s">
        <v>1632</v>
      </c>
      <c r="B75" s="21" t="s">
        <v>3340</v>
      </c>
      <c r="C75" s="490">
        <v>8.1199999999999992</v>
      </c>
      <c r="H75" s="454"/>
    </row>
    <row r="76" spans="1:14" x14ac:dyDescent="0.35">
      <c r="A76" s="453" t="s">
        <v>1633</v>
      </c>
      <c r="B76" s="21" t="s">
        <v>3341</v>
      </c>
      <c r="C76" s="490">
        <v>12.07</v>
      </c>
      <c r="H76" s="454"/>
    </row>
    <row r="77" spans="1:14" outlineLevel="1" x14ac:dyDescent="0.35">
      <c r="A77" s="453" t="s">
        <v>1634</v>
      </c>
      <c r="H77" s="454"/>
    </row>
    <row r="78" spans="1:14" outlineLevel="1" x14ac:dyDescent="0.35">
      <c r="A78" s="453" t="s">
        <v>1635</v>
      </c>
      <c r="H78" s="454"/>
    </row>
    <row r="79" spans="1:14" outlineLevel="1" x14ac:dyDescent="0.35">
      <c r="A79" s="453" t="s">
        <v>1636</v>
      </c>
      <c r="H79" s="454"/>
    </row>
    <row r="80" spans="1:14" outlineLevel="1" x14ac:dyDescent="0.35">
      <c r="A80" s="453" t="s">
        <v>1637</v>
      </c>
      <c r="H80" s="454"/>
    </row>
    <row r="81" spans="1:8" x14ac:dyDescent="0.35">
      <c r="A81" s="472"/>
      <c r="B81" s="473" t="s">
        <v>1638</v>
      </c>
      <c r="C81" s="472" t="s">
        <v>429</v>
      </c>
      <c r="D81" s="472" t="s">
        <v>430</v>
      </c>
      <c r="E81" s="475" t="s">
        <v>746</v>
      </c>
      <c r="F81" s="475" t="s">
        <v>1639</v>
      </c>
      <c r="G81" s="475" t="s">
        <v>1640</v>
      </c>
      <c r="H81" s="454"/>
    </row>
    <row r="82" spans="1:8" x14ac:dyDescent="0.35">
      <c r="A82" s="453" t="s">
        <v>1641</v>
      </c>
      <c r="B82" s="817" t="s">
        <v>1666</v>
      </c>
      <c r="C82" s="817">
        <v>2.5336069994472557E-3</v>
      </c>
      <c r="D82" s="817">
        <v>0</v>
      </c>
      <c r="E82" s="817">
        <v>0</v>
      </c>
      <c r="F82" s="489"/>
      <c r="G82" s="817">
        <f>C82+D82+E82</f>
        <v>2.5336069994472557E-3</v>
      </c>
      <c r="H82" s="454"/>
    </row>
    <row r="83" spans="1:8" x14ac:dyDescent="0.35">
      <c r="A83" s="453" t="s">
        <v>1642</v>
      </c>
      <c r="B83" s="817"/>
      <c r="C83" s="817"/>
      <c r="D83" s="817">
        <v>0</v>
      </c>
      <c r="E83" s="817">
        <v>0</v>
      </c>
      <c r="F83" s="489"/>
      <c r="G83" s="817"/>
      <c r="H83" s="454"/>
    </row>
    <row r="84" spans="1:8" x14ac:dyDescent="0.35">
      <c r="A84" s="453" t="s">
        <v>1643</v>
      </c>
      <c r="B84" s="453" t="s">
        <v>1644</v>
      </c>
      <c r="C84" s="489">
        <v>6.8303541898552316E-4</v>
      </c>
      <c r="D84" s="489">
        <v>0</v>
      </c>
      <c r="E84" s="489">
        <v>0</v>
      </c>
      <c r="F84" s="489"/>
      <c r="G84" s="489">
        <f>C84+D84+E84</f>
        <v>6.8303541898552316E-4</v>
      </c>
      <c r="H84" s="454"/>
    </row>
    <row r="85" spans="1:8" x14ac:dyDescent="0.35">
      <c r="A85" s="453" t="s">
        <v>1645</v>
      </c>
      <c r="B85" s="453" t="s">
        <v>1646</v>
      </c>
      <c r="C85" s="489">
        <v>7.6827912021970894E-4</v>
      </c>
      <c r="D85" s="489">
        <v>0</v>
      </c>
      <c r="E85" s="489">
        <v>0</v>
      </c>
      <c r="F85" s="489"/>
      <c r="G85" s="489">
        <f t="shared" ref="G85:G86" si="0">C85+D85+E85</f>
        <v>7.6827912021970894E-4</v>
      </c>
      <c r="H85" s="454"/>
    </row>
    <row r="86" spans="1:8" x14ac:dyDescent="0.35">
      <c r="A86" s="453" t="s">
        <v>1647</v>
      </c>
      <c r="B86" s="453" t="s">
        <v>1648</v>
      </c>
      <c r="C86" s="489">
        <v>8.7379570579860996E-3</v>
      </c>
      <c r="D86" s="489">
        <v>0</v>
      </c>
      <c r="E86" s="489">
        <v>2.616769196358122E-5</v>
      </c>
      <c r="F86" s="489"/>
      <c r="G86" s="489">
        <f t="shared" si="0"/>
        <v>8.7641247499496804E-3</v>
      </c>
      <c r="H86" s="454"/>
    </row>
    <row r="87" spans="1:8" outlineLevel="1" x14ac:dyDescent="0.35">
      <c r="A87" s="453" t="s">
        <v>1649</v>
      </c>
      <c r="H87" s="454"/>
    </row>
    <row r="88" spans="1:8" outlineLevel="1" x14ac:dyDescent="0.35">
      <c r="A88" s="453" t="s">
        <v>1650</v>
      </c>
      <c r="H88" s="454"/>
    </row>
    <row r="89" spans="1:8" outlineLevel="1" x14ac:dyDescent="0.35">
      <c r="A89" s="453" t="s">
        <v>1651</v>
      </c>
      <c r="H89" s="454"/>
    </row>
    <row r="90" spans="1:8" outlineLevel="1" x14ac:dyDescent="0.35">
      <c r="A90" s="453" t="s">
        <v>1652</v>
      </c>
      <c r="H90" s="454"/>
    </row>
    <row r="91" spans="1:8" x14ac:dyDescent="0.35">
      <c r="H91" s="454"/>
    </row>
    <row r="92" spans="1:8" x14ac:dyDescent="0.35">
      <c r="H92" s="454"/>
    </row>
    <row r="93" spans="1:8" x14ac:dyDescent="0.35">
      <c r="H93" s="454"/>
    </row>
    <row r="94" spans="1:8" x14ac:dyDescent="0.35">
      <c r="H94" s="454"/>
    </row>
    <row r="95" spans="1:8" x14ac:dyDescent="0.35">
      <c r="H95" s="454"/>
    </row>
    <row r="96" spans="1:8" x14ac:dyDescent="0.35">
      <c r="H96" s="454"/>
    </row>
    <row r="97" spans="8:8" x14ac:dyDescent="0.35">
      <c r="H97" s="454"/>
    </row>
    <row r="98" spans="8:8" x14ac:dyDescent="0.35">
      <c r="H98" s="454"/>
    </row>
    <row r="99" spans="8:8" x14ac:dyDescent="0.35">
      <c r="H99" s="454"/>
    </row>
    <row r="100" spans="8:8" x14ac:dyDescent="0.35">
      <c r="H100" s="454"/>
    </row>
    <row r="101" spans="8:8" x14ac:dyDescent="0.35">
      <c r="H101" s="454"/>
    </row>
    <row r="102" spans="8:8" x14ac:dyDescent="0.35">
      <c r="H102" s="454"/>
    </row>
    <row r="103" spans="8:8" x14ac:dyDescent="0.35">
      <c r="H103" s="454"/>
    </row>
    <row r="104" spans="8:8" x14ac:dyDescent="0.35">
      <c r="H104" s="454"/>
    </row>
    <row r="105" spans="8:8" x14ac:dyDescent="0.35">
      <c r="H105" s="454"/>
    </row>
    <row r="106" spans="8:8" x14ac:dyDescent="0.35">
      <c r="H106" s="454"/>
    </row>
    <row r="107" spans="8:8" x14ac:dyDescent="0.35">
      <c r="H107" s="454"/>
    </row>
    <row r="108" spans="8:8" x14ac:dyDescent="0.35">
      <c r="H108" s="454"/>
    </row>
    <row r="109" spans="8:8" x14ac:dyDescent="0.35">
      <c r="H109" s="454"/>
    </row>
    <row r="110" spans="8:8" x14ac:dyDescent="0.35">
      <c r="H110" s="454"/>
    </row>
    <row r="111" spans="8:8" x14ac:dyDescent="0.35">
      <c r="H111" s="454"/>
    </row>
    <row r="112" spans="8:8" x14ac:dyDescent="0.35">
      <c r="H112" s="454"/>
    </row>
  </sheetData>
  <mergeCells count="6">
    <mergeCell ref="A1:B1"/>
    <mergeCell ref="C82:C83"/>
    <mergeCell ref="G82:G83"/>
    <mergeCell ref="D82:D83"/>
    <mergeCell ref="E82:E83"/>
    <mergeCell ref="B82:B83"/>
  </mergeCells>
  <hyperlinks>
    <hyperlink ref="B8" location="'E. Optional ECB-ECAIs data'!B33" display="2.  Additional information on the swaps" xr:uid="{00000000-0004-0000-0D00-000000000000}"/>
    <hyperlink ref="B7" location="'E. Optional ECB-ECAIs data'!B12" display="1. Additional information on the programme" xr:uid="{00000000-0004-0000-0D00-000001000000}"/>
    <hyperlink ref="B9" location="'E. Optional ECB-ECAIs data'!B73" display="3.  Additional information on the asset distribution" xr:uid="{00000000-0004-0000-0D00-000002000000}"/>
  </hyperlinks>
  <pageMargins left="0.70866141732283472" right="0.70866141732283472" top="0.74803149606299213" bottom="0.74803149606299213" header="0.31496062992125984" footer="0.31496062992125984"/>
  <pageSetup paperSize="9" scale="37" fitToHeight="0" orientation="landscape" r:id="rId1"/>
  <headerFooter>
    <oddHeader>&amp;R&amp;G</oddHeader>
  </headerFooter>
  <legacyDrawingHF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BF9DC-9560-4928-BE53-BCEB6133E844}">
  <sheetPr codeName="Feuil16">
    <tabColor rgb="FF243386"/>
  </sheetPr>
  <dimension ref="A1:G639"/>
  <sheetViews>
    <sheetView topLeftCell="A109" zoomScaleNormal="100" zoomScaleSheetLayoutView="70" workbookViewId="0">
      <selection activeCell="C215" sqref="C215"/>
    </sheetView>
  </sheetViews>
  <sheetFormatPr baseColWidth="10" defaultColWidth="9.1796875" defaultRowHeight="14.5" x14ac:dyDescent="0.35"/>
  <cols>
    <col min="1" max="1" width="14.81640625" style="586" customWidth="1"/>
    <col min="2" max="2" width="64.81640625" style="586" customWidth="1"/>
    <col min="3" max="7" width="41" style="586" customWidth="1"/>
    <col min="8" max="16384" width="9.1796875" style="586"/>
  </cols>
  <sheetData>
    <row r="1" spans="1:7" ht="31" x14ac:dyDescent="0.35">
      <c r="A1" s="582" t="s">
        <v>2744</v>
      </c>
      <c r="B1" s="582"/>
      <c r="C1" s="583"/>
      <c r="D1" s="583"/>
      <c r="E1" s="583"/>
      <c r="F1" s="584" t="s">
        <v>2741</v>
      </c>
      <c r="G1" s="585"/>
    </row>
    <row r="2" spans="1:7" ht="15" thickBot="1" x14ac:dyDescent="0.4">
      <c r="A2" s="583"/>
      <c r="B2" s="587"/>
      <c r="C2" s="587"/>
      <c r="D2" s="583"/>
      <c r="E2" s="583"/>
      <c r="F2" s="583"/>
      <c r="G2" s="583"/>
    </row>
    <row r="3" spans="1:7" ht="19" thickBot="1" x14ac:dyDescent="0.4">
      <c r="A3" s="588"/>
      <c r="B3" s="589" t="s">
        <v>22</v>
      </c>
      <c r="C3" s="590" t="s">
        <v>3342</v>
      </c>
      <c r="D3" s="588"/>
      <c r="E3" s="588"/>
      <c r="F3" s="583"/>
      <c r="G3" s="583"/>
    </row>
    <row r="4" spans="1:7" x14ac:dyDescent="0.35">
      <c r="A4" s="591"/>
      <c r="B4" s="591"/>
      <c r="C4" s="591"/>
      <c r="D4" s="591"/>
      <c r="E4" s="591"/>
      <c r="F4" s="591"/>
      <c r="G4" s="591"/>
    </row>
    <row r="5" spans="1:7" ht="18.5" x14ac:dyDescent="0.35">
      <c r="A5" s="592"/>
      <c r="B5" s="819" t="s">
        <v>1882</v>
      </c>
      <c r="C5" s="820"/>
      <c r="D5" s="591"/>
      <c r="E5" s="593"/>
      <c r="F5" s="593"/>
      <c r="G5" s="593"/>
    </row>
    <row r="6" spans="1:7" x14ac:dyDescent="0.35">
      <c r="A6" s="594"/>
      <c r="B6" s="821" t="s">
        <v>1883</v>
      </c>
      <c r="C6" s="821"/>
      <c r="D6" s="595"/>
      <c r="E6" s="591"/>
      <c r="F6" s="591"/>
      <c r="G6" s="591"/>
    </row>
    <row r="7" spans="1:7" x14ac:dyDescent="0.35">
      <c r="A7" s="591"/>
      <c r="B7" s="822" t="s">
        <v>1884</v>
      </c>
      <c r="C7" s="823"/>
      <c r="D7" s="595"/>
      <c r="E7" s="591"/>
      <c r="F7" s="591"/>
      <c r="G7" s="591"/>
    </row>
    <row r="8" spans="1:7" x14ac:dyDescent="0.35">
      <c r="A8" s="591"/>
      <c r="B8" s="824" t="s">
        <v>1885</v>
      </c>
      <c r="C8" s="825"/>
      <c r="D8" s="595"/>
      <c r="E8" s="591"/>
      <c r="F8" s="591"/>
      <c r="G8" s="591"/>
    </row>
    <row r="9" spans="1:7" ht="15" thickBot="1" x14ac:dyDescent="0.4">
      <c r="A9" s="591"/>
      <c r="B9" s="826" t="s">
        <v>1886</v>
      </c>
      <c r="C9" s="827"/>
      <c r="D9" s="591"/>
      <c r="E9" s="591"/>
      <c r="F9" s="591"/>
      <c r="G9" s="591"/>
    </row>
    <row r="10" spans="1:7" x14ac:dyDescent="0.35">
      <c r="A10" s="591"/>
      <c r="B10" s="563"/>
      <c r="C10" s="596"/>
      <c r="D10" s="591"/>
      <c r="E10" s="591"/>
      <c r="F10" s="591"/>
      <c r="G10" s="591"/>
    </row>
    <row r="11" spans="1:7" x14ac:dyDescent="0.35">
      <c r="A11" s="591"/>
      <c r="B11" s="469"/>
      <c r="C11" s="591"/>
      <c r="D11" s="591"/>
      <c r="E11" s="591"/>
      <c r="F11" s="591"/>
      <c r="G11" s="591"/>
    </row>
    <row r="12" spans="1:7" x14ac:dyDescent="0.35">
      <c r="A12" s="591"/>
      <c r="B12" s="469"/>
      <c r="C12" s="591"/>
      <c r="D12" s="591"/>
      <c r="E12" s="591"/>
      <c r="F12" s="591"/>
      <c r="G12" s="591"/>
    </row>
    <row r="13" spans="1:7" ht="18.75" customHeight="1" x14ac:dyDescent="0.35">
      <c r="A13" s="597"/>
      <c r="B13" s="818" t="s">
        <v>1883</v>
      </c>
      <c r="C13" s="818"/>
      <c r="D13" s="597"/>
      <c r="E13" s="597"/>
      <c r="F13" s="597"/>
      <c r="G13" s="597"/>
    </row>
    <row r="14" spans="1:7" x14ac:dyDescent="0.35">
      <c r="A14" s="598"/>
      <c r="B14" s="598" t="s">
        <v>1887</v>
      </c>
      <c r="C14" s="598" t="s">
        <v>58</v>
      </c>
      <c r="D14" s="598" t="s">
        <v>1432</v>
      </c>
      <c r="E14" s="598"/>
      <c r="F14" s="598" t="s">
        <v>1888</v>
      </c>
      <c r="G14" s="598" t="s">
        <v>1889</v>
      </c>
    </row>
    <row r="15" spans="1:7" x14ac:dyDescent="0.35">
      <c r="A15" s="591" t="s">
        <v>1890</v>
      </c>
      <c r="B15" s="599" t="s">
        <v>1891</v>
      </c>
      <c r="C15" s="600"/>
      <c r="D15" s="601"/>
      <c r="F15" s="602" t="str">
        <f>IF(OR('[1]B1. HTT Mortgage Assets'!$C$15=0,C15="[For completion]"),"",C15/'[1]B1. HTT Mortgage Assets'!$C$15)</f>
        <v/>
      </c>
      <c r="G15" s="602" t="e">
        <f>IF(OR('[1]B1. HTT Mortgage Assets'!$F$28=0,D15="[For completion]"),"",D15/'[1]B1. HTT Mortgage Assets'!$F$28)</f>
        <v>#VALUE!</v>
      </c>
    </row>
    <row r="16" spans="1:7" x14ac:dyDescent="0.35">
      <c r="A16" s="591" t="s">
        <v>1892</v>
      </c>
      <c r="B16" s="603" t="s">
        <v>1893</v>
      </c>
      <c r="C16" s="600">
        <v>251.61804349999997</v>
      </c>
      <c r="D16" s="601">
        <v>2376</v>
      </c>
      <c r="F16" s="602" t="str">
        <f>IF(OR('[1]B1. HTT Mortgage Assets'!$C$15=0,C16="[For completion]"),"",C16/'[1]B1. HTT Mortgage Assets'!$C$15)</f>
        <v/>
      </c>
      <c r="G16" s="602" t="e">
        <f>IF(OR('[1]B1. HTT Mortgage Assets'!$F$28=0,D16="[For completion]"),"",D16/'[1]B1. HTT Mortgage Assets'!$F$28)</f>
        <v>#VALUE!</v>
      </c>
    </row>
    <row r="17" spans="1:7" x14ac:dyDescent="0.35">
      <c r="A17" s="591" t="s">
        <v>1894</v>
      </c>
      <c r="B17" s="603" t="s">
        <v>1895</v>
      </c>
      <c r="C17" s="600"/>
      <c r="D17" s="601"/>
      <c r="F17" s="602" t="str">
        <f>IF(OR('[1]B1. HTT Mortgage Assets'!$C$15=0,C17="[For completion]"),"",C17/'[1]B1. HTT Mortgage Assets'!$C$15)</f>
        <v/>
      </c>
      <c r="G17" s="602" t="e">
        <f>IF(OR('[1]B1. HTT Mortgage Assets'!$F$28=0,D17="[For completion]"),"",D17/'[1]B1. HTT Mortgage Assets'!$F$28)</f>
        <v>#VALUE!</v>
      </c>
    </row>
    <row r="18" spans="1:7" x14ac:dyDescent="0.35">
      <c r="A18" s="591" t="s">
        <v>1896</v>
      </c>
      <c r="B18" s="603" t="s">
        <v>1897</v>
      </c>
      <c r="C18" s="604">
        <f>SUM(C15:C17)</f>
        <v>251.61804349999997</v>
      </c>
      <c r="D18" s="605">
        <f>SUM(D15:D17)</f>
        <v>2376</v>
      </c>
      <c r="F18" s="602">
        <f>SUM(F15:F17)</f>
        <v>0</v>
      </c>
      <c r="G18" s="602" t="e">
        <f>SUM(G15:G17)</f>
        <v>#VALUE!</v>
      </c>
    </row>
    <row r="19" spans="1:7" x14ac:dyDescent="0.35">
      <c r="A19" s="603" t="s">
        <v>1898</v>
      </c>
      <c r="B19" s="606" t="s">
        <v>89</v>
      </c>
      <c r="C19" s="607"/>
      <c r="D19" s="607"/>
      <c r="F19" s="603"/>
      <c r="G19" s="603"/>
    </row>
    <row r="20" spans="1:7" x14ac:dyDescent="0.35">
      <c r="A20" s="603" t="s">
        <v>1899</v>
      </c>
      <c r="B20" s="606" t="s">
        <v>89</v>
      </c>
      <c r="C20" s="607"/>
      <c r="D20" s="607"/>
      <c r="F20" s="603"/>
      <c r="G20" s="603"/>
    </row>
    <row r="21" spans="1:7" x14ac:dyDescent="0.35">
      <c r="A21" s="603" t="s">
        <v>1900</v>
      </c>
      <c r="B21" s="606" t="s">
        <v>89</v>
      </c>
      <c r="C21" s="607"/>
      <c r="D21" s="607"/>
      <c r="F21" s="603"/>
      <c r="G21" s="603"/>
    </row>
    <row r="22" spans="1:7" x14ac:dyDescent="0.35">
      <c r="A22" s="603" t="s">
        <v>1901</v>
      </c>
      <c r="B22" s="606" t="s">
        <v>89</v>
      </c>
      <c r="C22" s="607"/>
      <c r="D22" s="607"/>
      <c r="F22" s="603"/>
      <c r="G22" s="603"/>
    </row>
    <row r="23" spans="1:7" x14ac:dyDescent="0.35">
      <c r="A23" s="603" t="s">
        <v>1902</v>
      </c>
      <c r="B23" s="606" t="s">
        <v>89</v>
      </c>
      <c r="C23" s="607"/>
      <c r="D23" s="607"/>
      <c r="F23" s="603"/>
      <c r="G23" s="603"/>
    </row>
    <row r="24" spans="1:7" ht="18.5" x14ac:dyDescent="0.35">
      <c r="A24" s="597"/>
      <c r="B24" s="818" t="s">
        <v>1884</v>
      </c>
      <c r="C24" s="818"/>
      <c r="D24" s="597"/>
      <c r="E24" s="597"/>
      <c r="F24" s="597"/>
      <c r="G24" s="597"/>
    </row>
    <row r="25" spans="1:7" x14ac:dyDescent="0.35">
      <c r="A25" s="598"/>
      <c r="B25" s="598" t="s">
        <v>1903</v>
      </c>
      <c r="C25" s="598" t="s">
        <v>58</v>
      </c>
      <c r="D25" s="598"/>
      <c r="E25" s="598"/>
      <c r="F25" s="598" t="s">
        <v>1904</v>
      </c>
      <c r="G25" s="598"/>
    </row>
    <row r="26" spans="1:7" x14ac:dyDescent="0.35">
      <c r="A26" s="591" t="s">
        <v>1905</v>
      </c>
      <c r="B26" s="591" t="s">
        <v>397</v>
      </c>
      <c r="C26" s="608">
        <v>251.61804349999997</v>
      </c>
      <c r="D26" s="609"/>
      <c r="E26" s="591"/>
      <c r="F26" s="602">
        <f>IF($C$29=0,"",IF(C26="[For completion]","",C26/$C$29))</f>
        <v>1</v>
      </c>
    </row>
    <row r="27" spans="1:7" x14ac:dyDescent="0.35">
      <c r="A27" s="591" t="s">
        <v>1906</v>
      </c>
      <c r="B27" s="591" t="s">
        <v>399</v>
      </c>
      <c r="C27" s="608"/>
      <c r="D27" s="609"/>
      <c r="E27" s="591"/>
      <c r="F27" s="602">
        <f>IF($C$29=0,"",IF(C27="[For completion]","",C27/$C$29))</f>
        <v>0</v>
      </c>
    </row>
    <row r="28" spans="1:7" x14ac:dyDescent="0.35">
      <c r="A28" s="591" t="s">
        <v>1907</v>
      </c>
      <c r="B28" s="591" t="s">
        <v>85</v>
      </c>
      <c r="C28" s="608"/>
      <c r="D28" s="609"/>
      <c r="E28" s="591"/>
      <c r="F28" s="602">
        <f>IF($C$29=0,"",IF(C28="[For completion]","",C28/$C$29))</f>
        <v>0</v>
      </c>
    </row>
    <row r="29" spans="1:7" x14ac:dyDescent="0.35">
      <c r="A29" s="591" t="s">
        <v>1908</v>
      </c>
      <c r="B29" s="610" t="s">
        <v>87</v>
      </c>
      <c r="C29" s="609">
        <f>SUM(C26:C28)</f>
        <v>251.61804349999997</v>
      </c>
      <c r="D29" s="591"/>
      <c r="E29" s="591"/>
      <c r="F29" s="611">
        <f>SUM(F26:F28)</f>
        <v>1</v>
      </c>
    </row>
    <row r="30" spans="1:7" x14ac:dyDescent="0.35">
      <c r="A30" s="591" t="s">
        <v>1909</v>
      </c>
      <c r="B30" s="612" t="s">
        <v>1131</v>
      </c>
      <c r="C30" s="608"/>
      <c r="D30" s="591"/>
      <c r="E30" s="591"/>
      <c r="F30" s="602">
        <f>IF($C$29=0,"",IF(C30="[For completion]","",C30/$C$29))</f>
        <v>0</v>
      </c>
    </row>
    <row r="31" spans="1:7" x14ac:dyDescent="0.35">
      <c r="A31" s="591" t="s">
        <v>1910</v>
      </c>
      <c r="B31" s="612" t="s">
        <v>1911</v>
      </c>
      <c r="C31" s="608"/>
      <c r="D31" s="591"/>
      <c r="E31" s="591"/>
      <c r="F31" s="602">
        <f t="shared" ref="F31:F38" si="0">IF($C$29=0,"",IF(C31="[For completion]","",C31/$C$29))</f>
        <v>0</v>
      </c>
      <c r="G31" s="593"/>
    </row>
    <row r="32" spans="1:7" x14ac:dyDescent="0.35">
      <c r="A32" s="591" t="s">
        <v>1912</v>
      </c>
      <c r="B32" s="612" t="s">
        <v>1913</v>
      </c>
      <c r="C32" s="608"/>
      <c r="D32" s="591"/>
      <c r="E32" s="591"/>
      <c r="F32" s="602">
        <f>IF($C$29=0,"",IF(C32="[For completion]","",C32/$C$29))</f>
        <v>0</v>
      </c>
      <c r="G32" s="593"/>
    </row>
    <row r="33" spans="1:7" x14ac:dyDescent="0.35">
      <c r="A33" s="591" t="s">
        <v>1914</v>
      </c>
      <c r="B33" s="612" t="s">
        <v>1915</v>
      </c>
      <c r="C33" s="608"/>
      <c r="D33" s="591"/>
      <c r="E33" s="591"/>
      <c r="F33" s="602">
        <f t="shared" si="0"/>
        <v>0</v>
      </c>
      <c r="G33" s="593"/>
    </row>
    <row r="34" spans="1:7" x14ac:dyDescent="0.35">
      <c r="A34" s="591" t="s">
        <v>1916</v>
      </c>
      <c r="B34" s="612" t="s">
        <v>1917</v>
      </c>
      <c r="C34" s="608"/>
      <c r="D34" s="591"/>
      <c r="E34" s="591"/>
      <c r="F34" s="602">
        <f t="shared" si="0"/>
        <v>0</v>
      </c>
      <c r="G34" s="593"/>
    </row>
    <row r="35" spans="1:7" x14ac:dyDescent="0.35">
      <c r="A35" s="591" t="s">
        <v>1918</v>
      </c>
      <c r="B35" s="612" t="s">
        <v>1919</v>
      </c>
      <c r="C35" s="608"/>
      <c r="D35" s="591"/>
      <c r="E35" s="591"/>
      <c r="F35" s="602">
        <f t="shared" si="0"/>
        <v>0</v>
      </c>
      <c r="G35" s="593"/>
    </row>
    <row r="36" spans="1:7" x14ac:dyDescent="0.35">
      <c r="A36" s="591" t="s">
        <v>1920</v>
      </c>
      <c r="B36" s="612" t="s">
        <v>1921</v>
      </c>
      <c r="C36" s="608"/>
      <c r="D36" s="591"/>
      <c r="E36" s="591"/>
      <c r="F36" s="602">
        <f t="shared" si="0"/>
        <v>0</v>
      </c>
      <c r="G36" s="593"/>
    </row>
    <row r="37" spans="1:7" x14ac:dyDescent="0.35">
      <c r="A37" s="591" t="s">
        <v>1922</v>
      </c>
      <c r="B37" s="612" t="s">
        <v>1923</v>
      </c>
      <c r="C37" s="608"/>
      <c r="D37" s="591"/>
      <c r="E37" s="591"/>
      <c r="F37" s="602">
        <f t="shared" si="0"/>
        <v>0</v>
      </c>
      <c r="G37" s="593"/>
    </row>
    <row r="38" spans="1:7" x14ac:dyDescent="0.35">
      <c r="A38" s="591" t="s">
        <v>1924</v>
      </c>
      <c r="B38" s="612" t="s">
        <v>1925</v>
      </c>
      <c r="C38" s="608"/>
      <c r="D38" s="591"/>
      <c r="F38" s="602">
        <f t="shared" si="0"/>
        <v>0</v>
      </c>
      <c r="G38" s="593"/>
    </row>
    <row r="39" spans="1:7" x14ac:dyDescent="0.35">
      <c r="A39" s="591" t="s">
        <v>1926</v>
      </c>
      <c r="B39" s="606" t="s">
        <v>2745</v>
      </c>
      <c r="C39" s="608"/>
      <c r="D39" s="591"/>
      <c r="F39" s="603"/>
      <c r="G39" s="603"/>
    </row>
    <row r="40" spans="1:7" x14ac:dyDescent="0.35">
      <c r="A40" s="591" t="s">
        <v>1927</v>
      </c>
      <c r="B40" s="606" t="s">
        <v>89</v>
      </c>
      <c r="C40" s="613"/>
      <c r="D40" s="614"/>
      <c r="F40" s="603"/>
      <c r="G40" s="603"/>
    </row>
    <row r="41" spans="1:7" x14ac:dyDescent="0.35">
      <c r="A41" s="591" t="s">
        <v>1928</v>
      </c>
      <c r="B41" s="606" t="s">
        <v>89</v>
      </c>
      <c r="C41" s="613"/>
      <c r="D41" s="614"/>
      <c r="E41" s="614"/>
      <c r="F41" s="603"/>
      <c r="G41" s="603"/>
    </row>
    <row r="42" spans="1:7" x14ac:dyDescent="0.35">
      <c r="A42" s="591" t="s">
        <v>1929</v>
      </c>
      <c r="B42" s="606" t="s">
        <v>89</v>
      </c>
      <c r="C42" s="613"/>
      <c r="D42" s="614"/>
      <c r="E42" s="614"/>
      <c r="F42" s="603"/>
      <c r="G42" s="603"/>
    </row>
    <row r="43" spans="1:7" x14ac:dyDescent="0.35">
      <c r="A43" s="591" t="s">
        <v>1930</v>
      </c>
      <c r="B43" s="606" t="s">
        <v>89</v>
      </c>
      <c r="C43" s="613"/>
      <c r="D43" s="614"/>
      <c r="E43" s="614"/>
      <c r="F43" s="603"/>
      <c r="G43" s="603"/>
    </row>
    <row r="44" spans="1:7" x14ac:dyDescent="0.35">
      <c r="A44" s="591" t="s">
        <v>1931</v>
      </c>
      <c r="B44" s="606" t="s">
        <v>89</v>
      </c>
      <c r="C44" s="613"/>
      <c r="D44" s="614"/>
      <c r="E44" s="614"/>
      <c r="F44" s="603"/>
      <c r="G44" s="603"/>
    </row>
    <row r="45" spans="1:7" x14ac:dyDescent="0.35">
      <c r="A45" s="591" t="s">
        <v>1932</v>
      </c>
      <c r="B45" s="606" t="s">
        <v>89</v>
      </c>
      <c r="C45" s="613"/>
      <c r="D45" s="614"/>
      <c r="E45" s="614"/>
      <c r="F45" s="603"/>
      <c r="G45" s="603"/>
    </row>
    <row r="46" spans="1:7" x14ac:dyDescent="0.35">
      <c r="A46" s="591" t="s">
        <v>1933</v>
      </c>
      <c r="B46" s="606" t="s">
        <v>89</v>
      </c>
      <c r="C46" s="613"/>
      <c r="D46" s="614"/>
      <c r="E46" s="614"/>
      <c r="F46" s="603"/>
    </row>
    <row r="47" spans="1:7" x14ac:dyDescent="0.35">
      <c r="A47" s="591" t="s">
        <v>1934</v>
      </c>
      <c r="B47" s="606" t="s">
        <v>89</v>
      </c>
      <c r="C47" s="613"/>
      <c r="D47" s="614"/>
      <c r="E47" s="614"/>
      <c r="F47" s="603"/>
    </row>
    <row r="48" spans="1:7" x14ac:dyDescent="0.35">
      <c r="A48" s="598"/>
      <c r="B48" s="598" t="s">
        <v>414</v>
      </c>
      <c r="C48" s="598" t="s">
        <v>415</v>
      </c>
      <c r="D48" s="598" t="s">
        <v>416</v>
      </c>
      <c r="E48" s="598"/>
      <c r="F48" s="598" t="s">
        <v>2746</v>
      </c>
      <c r="G48" s="598"/>
    </row>
    <row r="49" spans="1:7" x14ac:dyDescent="0.35">
      <c r="A49" s="591" t="s">
        <v>1935</v>
      </c>
      <c r="B49" s="591" t="s">
        <v>1936</v>
      </c>
      <c r="C49" s="615">
        <v>2376</v>
      </c>
      <c r="D49" s="615"/>
      <c r="E49" s="591"/>
      <c r="F49" s="616">
        <f>+C49</f>
        <v>2376</v>
      </c>
      <c r="G49" s="603"/>
    </row>
    <row r="50" spans="1:7" x14ac:dyDescent="0.35">
      <c r="A50" s="591" t="s">
        <v>1937</v>
      </c>
      <c r="B50" s="617" t="s">
        <v>421</v>
      </c>
      <c r="C50" s="618"/>
      <c r="D50" s="618"/>
      <c r="E50" s="591"/>
      <c r="F50" s="591"/>
      <c r="G50" s="603"/>
    </row>
    <row r="51" spans="1:7" x14ac:dyDescent="0.35">
      <c r="A51" s="591" t="s">
        <v>1938</v>
      </c>
      <c r="B51" s="617" t="s">
        <v>423</v>
      </c>
      <c r="C51" s="618"/>
      <c r="D51" s="618"/>
      <c r="E51" s="591"/>
      <c r="F51" s="591"/>
      <c r="G51" s="603"/>
    </row>
    <row r="52" spans="1:7" x14ac:dyDescent="0.35">
      <c r="A52" s="591" t="s">
        <v>1939</v>
      </c>
      <c r="B52" s="619"/>
      <c r="C52" s="591"/>
      <c r="D52" s="591"/>
      <c r="E52" s="591"/>
      <c r="F52" s="591"/>
      <c r="G52" s="603"/>
    </row>
    <row r="53" spans="1:7" x14ac:dyDescent="0.35">
      <c r="A53" s="591" t="s">
        <v>1940</v>
      </c>
      <c r="B53" s="619"/>
      <c r="C53" s="591"/>
      <c r="D53" s="591"/>
      <c r="E53" s="591"/>
      <c r="F53" s="591"/>
      <c r="G53" s="603"/>
    </row>
    <row r="54" spans="1:7" x14ac:dyDescent="0.35">
      <c r="A54" s="591" t="s">
        <v>1941</v>
      </c>
      <c r="B54" s="619"/>
      <c r="C54" s="591"/>
      <c r="D54" s="591"/>
      <c r="E54" s="591"/>
      <c r="F54" s="591"/>
      <c r="G54" s="603"/>
    </row>
    <row r="55" spans="1:7" x14ac:dyDescent="0.35">
      <c r="A55" s="591" t="s">
        <v>1942</v>
      </c>
      <c r="B55" s="619"/>
      <c r="C55" s="591"/>
      <c r="D55" s="591"/>
      <c r="E55" s="591"/>
      <c r="F55" s="591"/>
      <c r="G55" s="603"/>
    </row>
    <row r="56" spans="1:7" x14ac:dyDescent="0.35">
      <c r="A56" s="598"/>
      <c r="B56" s="598" t="s">
        <v>428</v>
      </c>
      <c r="C56" s="598" t="s">
        <v>429</v>
      </c>
      <c r="D56" s="598" t="s">
        <v>430</v>
      </c>
      <c r="E56" s="598"/>
      <c r="F56" s="598" t="s">
        <v>1943</v>
      </c>
      <c r="G56" s="598"/>
    </row>
    <row r="57" spans="1:7" x14ac:dyDescent="0.35">
      <c r="A57" s="591" t="s">
        <v>1944</v>
      </c>
      <c r="B57" s="591" t="s">
        <v>432</v>
      </c>
      <c r="C57" s="620">
        <v>6.0882186445085727E-5</v>
      </c>
      <c r="D57" s="620"/>
      <c r="E57" s="621"/>
      <c r="F57" s="620"/>
      <c r="G57" s="603"/>
    </row>
    <row r="58" spans="1:7" x14ac:dyDescent="0.35">
      <c r="A58" s="591" t="s">
        <v>1945</v>
      </c>
      <c r="B58" s="591"/>
      <c r="C58" s="611"/>
      <c r="D58" s="611"/>
      <c r="E58" s="621"/>
      <c r="F58" s="611"/>
      <c r="G58" s="603"/>
    </row>
    <row r="59" spans="1:7" x14ac:dyDescent="0.35">
      <c r="A59" s="591" t="s">
        <v>1946</v>
      </c>
      <c r="B59" s="591"/>
      <c r="C59" s="611"/>
      <c r="D59" s="611"/>
      <c r="E59" s="621"/>
      <c r="F59" s="611"/>
      <c r="G59" s="603"/>
    </row>
    <row r="60" spans="1:7" x14ac:dyDescent="0.35">
      <c r="A60" s="591" t="s">
        <v>1947</v>
      </c>
      <c r="B60" s="591"/>
      <c r="C60" s="611"/>
      <c r="D60" s="611"/>
      <c r="E60" s="621"/>
      <c r="F60" s="611"/>
      <c r="G60" s="603"/>
    </row>
    <row r="61" spans="1:7" x14ac:dyDescent="0.35">
      <c r="A61" s="591" t="s">
        <v>1948</v>
      </c>
      <c r="B61" s="591"/>
      <c r="C61" s="611"/>
      <c r="D61" s="611"/>
      <c r="E61" s="621"/>
      <c r="F61" s="611"/>
      <c r="G61" s="603"/>
    </row>
    <row r="62" spans="1:7" x14ac:dyDescent="0.35">
      <c r="A62" s="591" t="s">
        <v>1949</v>
      </c>
      <c r="B62" s="591"/>
      <c r="C62" s="611"/>
      <c r="D62" s="611"/>
      <c r="E62" s="621"/>
      <c r="F62" s="611"/>
      <c r="G62" s="603"/>
    </row>
    <row r="63" spans="1:7" x14ac:dyDescent="0.35">
      <c r="A63" s="591" t="s">
        <v>1950</v>
      </c>
      <c r="B63" s="591"/>
      <c r="C63" s="611"/>
      <c r="D63" s="611"/>
      <c r="E63" s="621"/>
      <c r="F63" s="611"/>
      <c r="G63" s="603"/>
    </row>
    <row r="64" spans="1:7" x14ac:dyDescent="0.35">
      <c r="A64" s="598"/>
      <c r="B64" s="598" t="s">
        <v>439</v>
      </c>
      <c r="C64" s="598" t="s">
        <v>429</v>
      </c>
      <c r="D64" s="598" t="s">
        <v>430</v>
      </c>
      <c r="E64" s="598"/>
      <c r="F64" s="598" t="s">
        <v>1943</v>
      </c>
      <c r="G64" s="598"/>
    </row>
    <row r="65" spans="1:7" x14ac:dyDescent="0.35">
      <c r="A65" s="591" t="s">
        <v>1951</v>
      </c>
      <c r="B65" s="622" t="s">
        <v>441</v>
      </c>
      <c r="C65" s="623">
        <f>SUM(C66:C92)</f>
        <v>1</v>
      </c>
      <c r="D65" s="623">
        <f>SUM(D66:D92)</f>
        <v>0</v>
      </c>
      <c r="E65" s="611"/>
      <c r="F65" s="623">
        <f>SUM(F66:F92)</f>
        <v>1</v>
      </c>
      <c r="G65" s="603"/>
    </row>
    <row r="66" spans="1:7" x14ac:dyDescent="0.35">
      <c r="A66" s="591" t="s">
        <v>1952</v>
      </c>
      <c r="B66" s="591" t="s">
        <v>443</v>
      </c>
      <c r="C66" s="620"/>
      <c r="D66" s="620"/>
      <c r="E66" s="611"/>
      <c r="F66" s="620"/>
      <c r="G66" s="603"/>
    </row>
    <row r="67" spans="1:7" x14ac:dyDescent="0.35">
      <c r="A67" s="591" t="s">
        <v>1953</v>
      </c>
      <c r="B67" s="591" t="s">
        <v>445</v>
      </c>
      <c r="C67" s="620"/>
      <c r="D67" s="620"/>
      <c r="E67" s="611"/>
      <c r="F67" s="620"/>
      <c r="G67" s="603"/>
    </row>
    <row r="68" spans="1:7" x14ac:dyDescent="0.35">
      <c r="A68" s="591" t="s">
        <v>1954</v>
      </c>
      <c r="B68" s="591" t="s">
        <v>447</v>
      </c>
      <c r="C68" s="620"/>
      <c r="D68" s="620"/>
      <c r="E68" s="611"/>
      <c r="F68" s="620"/>
      <c r="G68" s="603"/>
    </row>
    <row r="69" spans="1:7" x14ac:dyDescent="0.35">
      <c r="A69" s="591" t="s">
        <v>1955</v>
      </c>
      <c r="B69" s="591" t="s">
        <v>449</v>
      </c>
      <c r="C69" s="620"/>
      <c r="D69" s="620"/>
      <c r="E69" s="611"/>
      <c r="F69" s="620"/>
      <c r="G69" s="603"/>
    </row>
    <row r="70" spans="1:7" x14ac:dyDescent="0.35">
      <c r="A70" s="591" t="s">
        <v>1956</v>
      </c>
      <c r="B70" s="591" t="s">
        <v>451</v>
      </c>
      <c r="C70" s="620"/>
      <c r="D70" s="620"/>
      <c r="E70" s="611"/>
      <c r="F70" s="620"/>
      <c r="G70" s="603"/>
    </row>
    <row r="71" spans="1:7" x14ac:dyDescent="0.35">
      <c r="A71" s="591" t="s">
        <v>1957</v>
      </c>
      <c r="B71" s="591" t="s">
        <v>1958</v>
      </c>
      <c r="C71" s="620"/>
      <c r="D71" s="620"/>
      <c r="E71" s="611"/>
      <c r="F71" s="620"/>
      <c r="G71" s="603"/>
    </row>
    <row r="72" spans="1:7" x14ac:dyDescent="0.35">
      <c r="A72" s="591" t="s">
        <v>1959</v>
      </c>
      <c r="B72" s="591" t="s">
        <v>455</v>
      </c>
      <c r="C72" s="620"/>
      <c r="D72" s="620"/>
      <c r="E72" s="611"/>
      <c r="F72" s="620"/>
      <c r="G72" s="603"/>
    </row>
    <row r="73" spans="1:7" x14ac:dyDescent="0.35">
      <c r="A73" s="591" t="s">
        <v>1960</v>
      </c>
      <c r="B73" s="591" t="s">
        <v>457</v>
      </c>
      <c r="C73" s="620"/>
      <c r="D73" s="620"/>
      <c r="E73" s="611"/>
      <c r="F73" s="620"/>
      <c r="G73" s="603"/>
    </row>
    <row r="74" spans="1:7" x14ac:dyDescent="0.35">
      <c r="A74" s="591" t="s">
        <v>1961</v>
      </c>
      <c r="B74" s="591" t="s">
        <v>459</v>
      </c>
      <c r="C74" s="620"/>
      <c r="D74" s="620"/>
      <c r="E74" s="611"/>
      <c r="F74" s="620"/>
      <c r="G74" s="603"/>
    </row>
    <row r="75" spans="1:7" x14ac:dyDescent="0.35">
      <c r="A75" s="591" t="s">
        <v>1962</v>
      </c>
      <c r="B75" s="591" t="s">
        <v>461</v>
      </c>
      <c r="C75" s="620">
        <v>1</v>
      </c>
      <c r="D75" s="620"/>
      <c r="E75" s="611"/>
      <c r="F75" s="620">
        <f>C75</f>
        <v>1</v>
      </c>
      <c r="G75" s="603"/>
    </row>
    <row r="76" spans="1:7" x14ac:dyDescent="0.35">
      <c r="A76" s="591" t="s">
        <v>1963</v>
      </c>
      <c r="B76" s="591" t="s">
        <v>463</v>
      </c>
      <c r="C76" s="620"/>
      <c r="D76" s="620"/>
      <c r="E76" s="611"/>
      <c r="F76" s="620"/>
      <c r="G76" s="603"/>
    </row>
    <row r="77" spans="1:7" x14ac:dyDescent="0.35">
      <c r="A77" s="591" t="s">
        <v>1964</v>
      </c>
      <c r="B77" s="591" t="s">
        <v>465</v>
      </c>
      <c r="C77" s="620"/>
      <c r="D77" s="620"/>
      <c r="E77" s="611"/>
      <c r="F77" s="620"/>
      <c r="G77" s="603"/>
    </row>
    <row r="78" spans="1:7" x14ac:dyDescent="0.35">
      <c r="A78" s="591" t="s">
        <v>1965</v>
      </c>
      <c r="B78" s="591" t="s">
        <v>467</v>
      </c>
      <c r="C78" s="620"/>
      <c r="D78" s="620"/>
      <c r="E78" s="611"/>
      <c r="F78" s="620"/>
      <c r="G78" s="603"/>
    </row>
    <row r="79" spans="1:7" x14ac:dyDescent="0.35">
      <c r="A79" s="591" t="s">
        <v>1966</v>
      </c>
      <c r="B79" s="591" t="s">
        <v>469</v>
      </c>
      <c r="C79" s="620"/>
      <c r="D79" s="620"/>
      <c r="E79" s="611"/>
      <c r="F79" s="620"/>
      <c r="G79" s="603"/>
    </row>
    <row r="80" spans="1:7" x14ac:dyDescent="0.35">
      <c r="A80" s="591" t="s">
        <v>1967</v>
      </c>
      <c r="B80" s="591" t="s">
        <v>471</v>
      </c>
      <c r="C80" s="620"/>
      <c r="D80" s="620"/>
      <c r="E80" s="611"/>
      <c r="F80" s="620"/>
      <c r="G80" s="603"/>
    </row>
    <row r="81" spans="1:7" x14ac:dyDescent="0.35">
      <c r="A81" s="591" t="s">
        <v>1968</v>
      </c>
      <c r="B81" s="591" t="s">
        <v>3</v>
      </c>
      <c r="C81" s="620"/>
      <c r="D81" s="620"/>
      <c r="E81" s="611"/>
      <c r="F81" s="620"/>
      <c r="G81" s="603"/>
    </row>
    <row r="82" spans="1:7" x14ac:dyDescent="0.35">
      <c r="A82" s="591" t="s">
        <v>1969</v>
      </c>
      <c r="B82" s="591" t="s">
        <v>474</v>
      </c>
      <c r="C82" s="620"/>
      <c r="D82" s="620"/>
      <c r="E82" s="611"/>
      <c r="F82" s="620"/>
      <c r="G82" s="603"/>
    </row>
    <row r="83" spans="1:7" x14ac:dyDescent="0.35">
      <c r="A83" s="591" t="s">
        <v>1970</v>
      </c>
      <c r="B83" s="591" t="s">
        <v>476</v>
      </c>
      <c r="C83" s="620"/>
      <c r="D83" s="620"/>
      <c r="E83" s="611"/>
      <c r="F83" s="620"/>
      <c r="G83" s="603"/>
    </row>
    <row r="84" spans="1:7" x14ac:dyDescent="0.35">
      <c r="A84" s="591" t="s">
        <v>1971</v>
      </c>
      <c r="B84" s="591" t="s">
        <v>478</v>
      </c>
      <c r="C84" s="620"/>
      <c r="D84" s="620"/>
      <c r="E84" s="611"/>
      <c r="F84" s="620"/>
      <c r="G84" s="603"/>
    </row>
    <row r="85" spans="1:7" x14ac:dyDescent="0.35">
      <c r="A85" s="591" t="s">
        <v>1972</v>
      </c>
      <c r="B85" s="591" t="s">
        <v>480</v>
      </c>
      <c r="C85" s="620"/>
      <c r="D85" s="620"/>
      <c r="E85" s="611"/>
      <c r="F85" s="620"/>
      <c r="G85" s="603"/>
    </row>
    <row r="86" spans="1:7" x14ac:dyDescent="0.35">
      <c r="A86" s="591" t="s">
        <v>1973</v>
      </c>
      <c r="B86" s="591" t="s">
        <v>482</v>
      </c>
      <c r="C86" s="620"/>
      <c r="D86" s="620"/>
      <c r="E86" s="611"/>
      <c r="F86" s="620"/>
      <c r="G86" s="603"/>
    </row>
    <row r="87" spans="1:7" x14ac:dyDescent="0.35">
      <c r="A87" s="591" t="s">
        <v>1974</v>
      </c>
      <c r="B87" s="591" t="s">
        <v>484</v>
      </c>
      <c r="C87" s="620"/>
      <c r="D87" s="620"/>
      <c r="E87" s="611"/>
      <c r="F87" s="620"/>
      <c r="G87" s="603"/>
    </row>
    <row r="88" spans="1:7" x14ac:dyDescent="0.35">
      <c r="A88" s="591" t="s">
        <v>1975</v>
      </c>
      <c r="B88" s="591" t="s">
        <v>486</v>
      </c>
      <c r="C88" s="620"/>
      <c r="D88" s="620"/>
      <c r="E88" s="611"/>
      <c r="F88" s="620"/>
      <c r="G88" s="603"/>
    </row>
    <row r="89" spans="1:7" x14ac:dyDescent="0.35">
      <c r="A89" s="591" t="s">
        <v>1976</v>
      </c>
      <c r="B89" s="591" t="s">
        <v>488</v>
      </c>
      <c r="C89" s="620"/>
      <c r="D89" s="620"/>
      <c r="E89" s="611"/>
      <c r="F89" s="620"/>
      <c r="G89" s="603"/>
    </row>
    <row r="90" spans="1:7" x14ac:dyDescent="0.35">
      <c r="A90" s="591" t="s">
        <v>1977</v>
      </c>
      <c r="B90" s="591" t="s">
        <v>490</v>
      </c>
      <c r="C90" s="620"/>
      <c r="D90" s="620"/>
      <c r="E90" s="611"/>
      <c r="F90" s="620"/>
      <c r="G90" s="603"/>
    </row>
    <row r="91" spans="1:7" x14ac:dyDescent="0.35">
      <c r="A91" s="591" t="s">
        <v>1978</v>
      </c>
      <c r="B91" s="591" t="s">
        <v>492</v>
      </c>
      <c r="C91" s="620"/>
      <c r="D91" s="620"/>
      <c r="E91" s="611"/>
      <c r="F91" s="620"/>
      <c r="G91" s="603"/>
    </row>
    <row r="92" spans="1:7" x14ac:dyDescent="0.35">
      <c r="A92" s="591" t="s">
        <v>1979</v>
      </c>
      <c r="B92" s="591" t="s">
        <v>6</v>
      </c>
      <c r="C92" s="620"/>
      <c r="D92" s="620"/>
      <c r="E92" s="611"/>
      <c r="F92" s="620"/>
      <c r="G92" s="603"/>
    </row>
    <row r="93" spans="1:7" x14ac:dyDescent="0.35">
      <c r="A93" s="591" t="s">
        <v>1980</v>
      </c>
      <c r="B93" s="622" t="s">
        <v>256</v>
      </c>
      <c r="C93" s="623">
        <f>SUM(C94:C96)</f>
        <v>0</v>
      </c>
      <c r="D93" s="623">
        <f>SUM(D94:D96)</f>
        <v>0</v>
      </c>
      <c r="E93" s="623"/>
      <c r="F93" s="623">
        <f>SUM(F94:F96)</f>
        <v>0</v>
      </c>
      <c r="G93" s="603"/>
    </row>
    <row r="94" spans="1:7" x14ac:dyDescent="0.35">
      <c r="A94" s="591" t="s">
        <v>1981</v>
      </c>
      <c r="B94" s="591" t="s">
        <v>498</v>
      </c>
      <c r="C94" s="620"/>
      <c r="D94" s="620"/>
      <c r="E94" s="611"/>
      <c r="F94" s="620"/>
      <c r="G94" s="603"/>
    </row>
    <row r="95" spans="1:7" x14ac:dyDescent="0.35">
      <c r="A95" s="591" t="s">
        <v>1982</v>
      </c>
      <c r="B95" s="591" t="s">
        <v>500</v>
      </c>
      <c r="C95" s="620"/>
      <c r="D95" s="620"/>
      <c r="E95" s="611"/>
      <c r="F95" s="620"/>
      <c r="G95" s="603"/>
    </row>
    <row r="96" spans="1:7" x14ac:dyDescent="0.35">
      <c r="A96" s="591" t="s">
        <v>1983</v>
      </c>
      <c r="B96" s="591" t="s">
        <v>2</v>
      </c>
      <c r="C96" s="620"/>
      <c r="D96" s="620"/>
      <c r="E96" s="611"/>
      <c r="F96" s="620"/>
      <c r="G96" s="603"/>
    </row>
    <row r="97" spans="1:7" x14ac:dyDescent="0.35">
      <c r="A97" s="591" t="s">
        <v>1984</v>
      </c>
      <c r="B97" s="622" t="s">
        <v>85</v>
      </c>
      <c r="C97" s="623">
        <f>SUM(C98:C108)</f>
        <v>0</v>
      </c>
      <c r="D97" s="623">
        <f>SUM(D98:D108)</f>
        <v>0</v>
      </c>
      <c r="E97" s="623"/>
      <c r="F97" s="623">
        <f>SUM(F98:F108)</f>
        <v>0</v>
      </c>
      <c r="G97" s="603"/>
    </row>
    <row r="98" spans="1:7" x14ac:dyDescent="0.35">
      <c r="A98" s="591" t="s">
        <v>1985</v>
      </c>
      <c r="B98" s="603" t="s">
        <v>258</v>
      </c>
      <c r="C98" s="620"/>
      <c r="D98" s="620"/>
      <c r="E98" s="611"/>
      <c r="F98" s="620"/>
      <c r="G98" s="603"/>
    </row>
    <row r="99" spans="1:7" x14ac:dyDescent="0.35">
      <c r="A99" s="591" t="s">
        <v>1986</v>
      </c>
      <c r="B99" s="591" t="s">
        <v>495</v>
      </c>
      <c r="C99" s="620"/>
      <c r="D99" s="620"/>
      <c r="E99" s="611"/>
      <c r="F99" s="620"/>
      <c r="G99" s="603"/>
    </row>
    <row r="100" spans="1:7" x14ac:dyDescent="0.35">
      <c r="A100" s="591" t="s">
        <v>1987</v>
      </c>
      <c r="B100" s="603" t="s">
        <v>260</v>
      </c>
      <c r="C100" s="620"/>
      <c r="D100" s="620"/>
      <c r="E100" s="611"/>
      <c r="F100" s="620"/>
      <c r="G100" s="603"/>
    </row>
    <row r="101" spans="1:7" x14ac:dyDescent="0.35">
      <c r="A101" s="591" t="s">
        <v>1988</v>
      </c>
      <c r="B101" s="603" t="s">
        <v>262</v>
      </c>
      <c r="C101" s="620"/>
      <c r="D101" s="620"/>
      <c r="E101" s="611"/>
      <c r="F101" s="620"/>
      <c r="G101" s="603"/>
    </row>
    <row r="102" spans="1:7" x14ac:dyDescent="0.35">
      <c r="A102" s="591" t="s">
        <v>1989</v>
      </c>
      <c r="B102" s="603" t="s">
        <v>12</v>
      </c>
      <c r="C102" s="620"/>
      <c r="D102" s="620"/>
      <c r="E102" s="611"/>
      <c r="F102" s="620"/>
      <c r="G102" s="603"/>
    </row>
    <row r="103" spans="1:7" x14ac:dyDescent="0.35">
      <c r="A103" s="591" t="s">
        <v>1990</v>
      </c>
      <c r="B103" s="603" t="s">
        <v>265</v>
      </c>
      <c r="C103" s="620"/>
      <c r="D103" s="620"/>
      <c r="E103" s="611"/>
      <c r="F103" s="620"/>
      <c r="G103" s="603"/>
    </row>
    <row r="104" spans="1:7" x14ac:dyDescent="0.35">
      <c r="A104" s="591" t="s">
        <v>1991</v>
      </c>
      <c r="B104" s="603" t="s">
        <v>267</v>
      </c>
      <c r="C104" s="620"/>
      <c r="D104" s="620"/>
      <c r="E104" s="611"/>
      <c r="F104" s="620"/>
      <c r="G104" s="603"/>
    </row>
    <row r="105" spans="1:7" x14ac:dyDescent="0.35">
      <c r="A105" s="591" t="s">
        <v>1992</v>
      </c>
      <c r="B105" s="603" t="s">
        <v>269</v>
      </c>
      <c r="C105" s="620"/>
      <c r="D105" s="620"/>
      <c r="E105" s="611"/>
      <c r="F105" s="620"/>
      <c r="G105" s="603"/>
    </row>
    <row r="106" spans="1:7" x14ac:dyDescent="0.35">
      <c r="A106" s="591" t="s">
        <v>1993</v>
      </c>
      <c r="B106" s="603" t="s">
        <v>271</v>
      </c>
      <c r="C106" s="620"/>
      <c r="D106" s="620"/>
      <c r="E106" s="611"/>
      <c r="F106" s="620"/>
      <c r="G106" s="603"/>
    </row>
    <row r="107" spans="1:7" x14ac:dyDescent="0.35">
      <c r="A107" s="591" t="s">
        <v>1994</v>
      </c>
      <c r="B107" s="603" t="s">
        <v>273</v>
      </c>
      <c r="C107" s="620"/>
      <c r="D107" s="620"/>
      <c r="E107" s="611"/>
      <c r="F107" s="620"/>
      <c r="G107" s="603"/>
    </row>
    <row r="108" spans="1:7" x14ac:dyDescent="0.35">
      <c r="A108" s="591" t="s">
        <v>1995</v>
      </c>
      <c r="B108" s="603" t="s">
        <v>85</v>
      </c>
      <c r="C108" s="620"/>
      <c r="D108" s="620"/>
      <c r="E108" s="611"/>
      <c r="F108" s="620"/>
      <c r="G108" s="603"/>
    </row>
    <row r="109" spans="1:7" x14ac:dyDescent="0.35">
      <c r="A109" s="591" t="s">
        <v>1996</v>
      </c>
      <c r="B109" s="606" t="s">
        <v>89</v>
      </c>
      <c r="C109" s="620"/>
      <c r="D109" s="620"/>
      <c r="E109" s="611"/>
      <c r="F109" s="620"/>
      <c r="G109" s="603"/>
    </row>
    <row r="110" spans="1:7" x14ac:dyDescent="0.35">
      <c r="A110" s="591" t="s">
        <v>1997</v>
      </c>
      <c r="B110" s="606" t="s">
        <v>89</v>
      </c>
      <c r="C110" s="620"/>
      <c r="D110" s="620"/>
      <c r="E110" s="611"/>
      <c r="F110" s="620"/>
      <c r="G110" s="603"/>
    </row>
    <row r="111" spans="1:7" x14ac:dyDescent="0.35">
      <c r="A111" s="591" t="s">
        <v>1998</v>
      </c>
      <c r="B111" s="606" t="s">
        <v>89</v>
      </c>
      <c r="C111" s="620"/>
      <c r="D111" s="620"/>
      <c r="E111" s="611"/>
      <c r="F111" s="620"/>
      <c r="G111" s="603"/>
    </row>
    <row r="112" spans="1:7" x14ac:dyDescent="0.35">
      <c r="A112" s="591" t="s">
        <v>1999</v>
      </c>
      <c r="B112" s="606" t="s">
        <v>89</v>
      </c>
      <c r="C112" s="620"/>
      <c r="D112" s="620"/>
      <c r="E112" s="611"/>
      <c r="F112" s="620"/>
      <c r="G112" s="603"/>
    </row>
    <row r="113" spans="1:7" x14ac:dyDescent="0.35">
      <c r="A113" s="591" t="s">
        <v>2000</v>
      </c>
      <c r="B113" s="606" t="s">
        <v>89</v>
      </c>
      <c r="C113" s="620"/>
      <c r="D113" s="620"/>
      <c r="E113" s="611"/>
      <c r="F113" s="620"/>
      <c r="G113" s="603"/>
    </row>
    <row r="114" spans="1:7" x14ac:dyDescent="0.35">
      <c r="A114" s="591" t="s">
        <v>2001</v>
      </c>
      <c r="B114" s="606" t="s">
        <v>89</v>
      </c>
      <c r="C114" s="620"/>
      <c r="D114" s="620"/>
      <c r="E114" s="611"/>
      <c r="F114" s="620"/>
      <c r="G114" s="603"/>
    </row>
    <row r="115" spans="1:7" x14ac:dyDescent="0.35">
      <c r="A115" s="591" t="s">
        <v>2002</v>
      </c>
      <c r="B115" s="606" t="s">
        <v>89</v>
      </c>
      <c r="C115" s="620"/>
      <c r="D115" s="620"/>
      <c r="E115" s="611"/>
      <c r="F115" s="620"/>
      <c r="G115" s="603"/>
    </row>
    <row r="116" spans="1:7" x14ac:dyDescent="0.35">
      <c r="A116" s="591" t="s">
        <v>2003</v>
      </c>
      <c r="B116" s="606" t="s">
        <v>89</v>
      </c>
      <c r="C116" s="620"/>
      <c r="D116" s="620"/>
      <c r="E116" s="611"/>
      <c r="F116" s="620"/>
      <c r="G116" s="603"/>
    </row>
    <row r="117" spans="1:7" x14ac:dyDescent="0.35">
      <c r="A117" s="591" t="s">
        <v>2004</v>
      </c>
      <c r="B117" s="606" t="s">
        <v>89</v>
      </c>
      <c r="C117" s="620"/>
      <c r="D117" s="620"/>
      <c r="E117" s="611"/>
      <c r="F117" s="620"/>
      <c r="G117" s="603"/>
    </row>
    <row r="118" spans="1:7" x14ac:dyDescent="0.35">
      <c r="A118" s="591" t="s">
        <v>2005</v>
      </c>
      <c r="B118" s="606" t="s">
        <v>89</v>
      </c>
      <c r="C118" s="620"/>
      <c r="D118" s="620"/>
      <c r="E118" s="611"/>
      <c r="F118" s="620"/>
      <c r="G118" s="603"/>
    </row>
    <row r="119" spans="1:7" x14ac:dyDescent="0.35">
      <c r="A119" s="598"/>
      <c r="B119" s="598" t="s">
        <v>1692</v>
      </c>
      <c r="C119" s="598" t="s">
        <v>429</v>
      </c>
      <c r="D119" s="598" t="s">
        <v>430</v>
      </c>
      <c r="E119" s="598"/>
      <c r="F119" s="598" t="s">
        <v>395</v>
      </c>
      <c r="G119" s="598"/>
    </row>
    <row r="120" spans="1:7" x14ac:dyDescent="0.35">
      <c r="A120" s="591" t="s">
        <v>2006</v>
      </c>
      <c r="B120" s="607" t="s">
        <v>1161</v>
      </c>
      <c r="C120" s="620">
        <v>8.8663810391642298E-2</v>
      </c>
      <c r="D120" s="620"/>
      <c r="E120" s="611"/>
      <c r="F120" s="620">
        <f>+C120</f>
        <v>8.8663810391642298E-2</v>
      </c>
      <c r="G120" s="603"/>
    </row>
    <row r="121" spans="1:7" x14ac:dyDescent="0.35">
      <c r="A121" s="591" t="s">
        <v>2007</v>
      </c>
      <c r="B121" s="607" t="s">
        <v>1162</v>
      </c>
      <c r="C121" s="620">
        <v>1.5992516848260135E-3</v>
      </c>
      <c r="D121" s="620"/>
      <c r="E121" s="611"/>
      <c r="F121" s="620">
        <f t="shared" ref="F121:F133" si="1">+C121</f>
        <v>1.5992516848260135E-3</v>
      </c>
      <c r="G121" s="603"/>
    </row>
    <row r="122" spans="1:7" x14ac:dyDescent="0.35">
      <c r="A122" s="591" t="s">
        <v>2008</v>
      </c>
      <c r="B122" s="607" t="s">
        <v>1163</v>
      </c>
      <c r="C122" s="620">
        <v>7.8982127885435238E-2</v>
      </c>
      <c r="D122" s="620"/>
      <c r="E122" s="611"/>
      <c r="F122" s="620">
        <f t="shared" si="1"/>
        <v>7.8982127885435238E-2</v>
      </c>
      <c r="G122" s="603"/>
    </row>
    <row r="123" spans="1:7" x14ac:dyDescent="0.35">
      <c r="A123" s="591" t="s">
        <v>2009</v>
      </c>
      <c r="B123" s="607" t="s">
        <v>1164</v>
      </c>
      <c r="C123" s="620">
        <v>1.4362097962978559E-2</v>
      </c>
      <c r="D123" s="620"/>
      <c r="E123" s="611"/>
      <c r="F123" s="620">
        <f t="shared" si="1"/>
        <v>1.4362097962978559E-2</v>
      </c>
      <c r="G123" s="603"/>
    </row>
    <row r="124" spans="1:7" x14ac:dyDescent="0.35">
      <c r="A124" s="591" t="s">
        <v>2010</v>
      </c>
      <c r="B124" s="607" t="s">
        <v>1150</v>
      </c>
      <c r="C124" s="620">
        <v>0</v>
      </c>
      <c r="D124" s="620"/>
      <c r="E124" s="611"/>
      <c r="F124" s="620">
        <f t="shared" si="1"/>
        <v>0</v>
      </c>
      <c r="G124" s="603"/>
    </row>
    <row r="125" spans="1:7" x14ac:dyDescent="0.35">
      <c r="A125" s="591" t="s">
        <v>2011</v>
      </c>
      <c r="B125" s="607" t="s">
        <v>1151</v>
      </c>
      <c r="C125" s="620">
        <v>5.4168700226778457E-2</v>
      </c>
      <c r="D125" s="620"/>
      <c r="E125" s="611"/>
      <c r="F125" s="620">
        <f t="shared" si="1"/>
        <v>5.4168700226778457E-2</v>
      </c>
      <c r="G125" s="603"/>
    </row>
    <row r="126" spans="1:7" x14ac:dyDescent="0.35">
      <c r="A126" s="591" t="s">
        <v>2012</v>
      </c>
      <c r="B126" s="607" t="s">
        <v>1152</v>
      </c>
      <c r="C126" s="620">
        <v>1.1584621553581075E-2</v>
      </c>
      <c r="D126" s="620"/>
      <c r="E126" s="611"/>
      <c r="F126" s="620">
        <f t="shared" si="1"/>
        <v>1.1584621553581075E-2</v>
      </c>
      <c r="G126" s="603"/>
    </row>
    <row r="127" spans="1:7" x14ac:dyDescent="0.35">
      <c r="A127" s="591" t="s">
        <v>2013</v>
      </c>
      <c r="B127" s="607" t="s">
        <v>1153</v>
      </c>
      <c r="C127" s="620">
        <v>2.5679142918858283E-2</v>
      </c>
      <c r="D127" s="620"/>
      <c r="E127" s="611"/>
      <c r="F127" s="620">
        <f t="shared" si="1"/>
        <v>2.5679142918858283E-2</v>
      </c>
      <c r="G127" s="603"/>
    </row>
    <row r="128" spans="1:7" x14ac:dyDescent="0.35">
      <c r="A128" s="591" t="s">
        <v>2014</v>
      </c>
      <c r="B128" s="607" t="s">
        <v>1154</v>
      </c>
      <c r="C128" s="620">
        <v>5.0597845142214555E-2</v>
      </c>
      <c r="D128" s="620"/>
      <c r="E128" s="611"/>
      <c r="F128" s="620">
        <f t="shared" si="1"/>
        <v>5.0597845142214555E-2</v>
      </c>
      <c r="G128" s="603"/>
    </row>
    <row r="129" spans="1:7" x14ac:dyDescent="0.35">
      <c r="A129" s="591" t="s">
        <v>2015</v>
      </c>
      <c r="B129" s="607" t="s">
        <v>1155</v>
      </c>
      <c r="C129" s="620">
        <v>0.17807385971507247</v>
      </c>
      <c r="D129" s="620"/>
      <c r="E129" s="611"/>
      <c r="F129" s="620">
        <f t="shared" si="1"/>
        <v>0.17807385971507247</v>
      </c>
      <c r="G129" s="603"/>
    </row>
    <row r="130" spans="1:7" x14ac:dyDescent="0.35">
      <c r="A130" s="591" t="s">
        <v>2016</v>
      </c>
      <c r="B130" s="607" t="s">
        <v>1156</v>
      </c>
      <c r="C130" s="620">
        <v>8.6061472097886366E-2</v>
      </c>
      <c r="D130" s="620"/>
      <c r="E130" s="611"/>
      <c r="F130" s="620">
        <f t="shared" si="1"/>
        <v>8.6061472097886366E-2</v>
      </c>
      <c r="G130" s="603"/>
    </row>
    <row r="131" spans="1:7" x14ac:dyDescent="0.35">
      <c r="A131" s="591" t="s">
        <v>2017</v>
      </c>
      <c r="B131" s="607" t="s">
        <v>1165</v>
      </c>
      <c r="C131" s="620">
        <v>1.9422054603170782E-2</v>
      </c>
      <c r="D131" s="620"/>
      <c r="E131" s="611"/>
      <c r="F131" s="620">
        <f t="shared" si="1"/>
        <v>1.9422054603170782E-2</v>
      </c>
      <c r="G131" s="603"/>
    </row>
    <row r="132" spans="1:7" x14ac:dyDescent="0.35">
      <c r="A132" s="591" t="s">
        <v>2018</v>
      </c>
      <c r="B132" s="607" t="s">
        <v>1157</v>
      </c>
      <c r="C132" s="620">
        <v>9.7757321565057009E-2</v>
      </c>
      <c r="D132" s="620"/>
      <c r="E132" s="611"/>
      <c r="F132" s="620">
        <f t="shared" si="1"/>
        <v>9.7757321565057009E-2</v>
      </c>
      <c r="G132" s="603"/>
    </row>
    <row r="133" spans="1:7" x14ac:dyDescent="0.35">
      <c r="A133" s="591" t="s">
        <v>2019</v>
      </c>
      <c r="B133" s="607" t="s">
        <v>1158</v>
      </c>
      <c r="C133" s="620">
        <v>0.29304769425249894</v>
      </c>
      <c r="D133" s="620"/>
      <c r="E133" s="611"/>
      <c r="F133" s="620">
        <f t="shared" si="1"/>
        <v>0.29304769425249894</v>
      </c>
      <c r="G133" s="603"/>
    </row>
    <row r="134" spans="1:7" x14ac:dyDescent="0.35">
      <c r="A134" s="591" t="s">
        <v>2020</v>
      </c>
      <c r="B134" s="607"/>
      <c r="C134" s="620"/>
      <c r="D134" s="620"/>
      <c r="E134" s="611"/>
      <c r="F134" s="620"/>
      <c r="G134" s="603"/>
    </row>
    <row r="135" spans="1:7" x14ac:dyDescent="0.35">
      <c r="A135" s="591" t="s">
        <v>2021</v>
      </c>
      <c r="B135" s="607"/>
      <c r="C135" s="620"/>
      <c r="D135" s="620"/>
      <c r="E135" s="611"/>
      <c r="F135" s="620"/>
      <c r="G135" s="603"/>
    </row>
    <row r="136" spans="1:7" x14ac:dyDescent="0.35">
      <c r="A136" s="591" t="s">
        <v>2022</v>
      </c>
      <c r="B136" s="607"/>
      <c r="C136" s="620"/>
      <c r="D136" s="620"/>
      <c r="E136" s="611"/>
      <c r="F136" s="620"/>
      <c r="G136" s="603"/>
    </row>
    <row r="137" spans="1:7" x14ac:dyDescent="0.35">
      <c r="A137" s="591" t="s">
        <v>2023</v>
      </c>
      <c r="B137" s="607"/>
      <c r="C137" s="620"/>
      <c r="D137" s="620"/>
      <c r="E137" s="611"/>
      <c r="F137" s="620"/>
      <c r="G137" s="603"/>
    </row>
    <row r="138" spans="1:7" x14ac:dyDescent="0.35">
      <c r="A138" s="591" t="s">
        <v>2024</v>
      </c>
      <c r="B138" s="607"/>
      <c r="C138" s="620"/>
      <c r="D138" s="620"/>
      <c r="E138" s="611"/>
      <c r="F138" s="620"/>
      <c r="G138" s="603"/>
    </row>
    <row r="139" spans="1:7" x14ac:dyDescent="0.35">
      <c r="A139" s="591" t="s">
        <v>2025</v>
      </c>
      <c r="B139" s="607"/>
      <c r="C139" s="620"/>
      <c r="D139" s="620"/>
      <c r="E139" s="611"/>
      <c r="F139" s="620"/>
      <c r="G139" s="603"/>
    </row>
    <row r="140" spans="1:7" x14ac:dyDescent="0.35">
      <c r="A140" s="591" t="s">
        <v>2026</v>
      </c>
      <c r="B140" s="607"/>
      <c r="C140" s="620"/>
      <c r="D140" s="620"/>
      <c r="E140" s="611"/>
      <c r="F140" s="620"/>
      <c r="G140" s="603"/>
    </row>
    <row r="141" spans="1:7" x14ac:dyDescent="0.35">
      <c r="A141" s="591" t="s">
        <v>2027</v>
      </c>
      <c r="B141" s="607"/>
      <c r="C141" s="620"/>
      <c r="D141" s="620"/>
      <c r="E141" s="611"/>
      <c r="F141" s="620"/>
      <c r="G141" s="603"/>
    </row>
    <row r="142" spans="1:7" x14ac:dyDescent="0.35">
      <c r="A142" s="591" t="s">
        <v>2028</v>
      </c>
      <c r="B142" s="607"/>
      <c r="C142" s="620"/>
      <c r="D142" s="620"/>
      <c r="E142" s="611"/>
      <c r="F142" s="620"/>
      <c r="G142" s="603"/>
    </row>
    <row r="143" spans="1:7" x14ac:dyDescent="0.35">
      <c r="A143" s="591" t="s">
        <v>2029</v>
      </c>
      <c r="B143" s="607"/>
      <c r="C143" s="620"/>
      <c r="D143" s="620"/>
      <c r="E143" s="611"/>
      <c r="F143" s="620"/>
      <c r="G143" s="603"/>
    </row>
    <row r="144" spans="1:7" x14ac:dyDescent="0.35">
      <c r="A144" s="591" t="s">
        <v>2030</v>
      </c>
      <c r="B144" s="607"/>
      <c r="C144" s="620"/>
      <c r="D144" s="620"/>
      <c r="E144" s="611"/>
      <c r="F144" s="620"/>
      <c r="G144" s="603"/>
    </row>
    <row r="145" spans="1:7" x14ac:dyDescent="0.35">
      <c r="A145" s="591" t="s">
        <v>2031</v>
      </c>
      <c r="B145" s="607"/>
      <c r="C145" s="620"/>
      <c r="D145" s="620"/>
      <c r="E145" s="611"/>
      <c r="F145" s="620"/>
      <c r="G145" s="603"/>
    </row>
    <row r="146" spans="1:7" x14ac:dyDescent="0.35">
      <c r="A146" s="591" t="s">
        <v>2032</v>
      </c>
      <c r="B146" s="607"/>
      <c r="C146" s="620"/>
      <c r="D146" s="620"/>
      <c r="E146" s="611"/>
      <c r="F146" s="620"/>
      <c r="G146" s="603"/>
    </row>
    <row r="147" spans="1:7" x14ac:dyDescent="0.35">
      <c r="A147" s="591" t="s">
        <v>2033</v>
      </c>
      <c r="B147" s="607"/>
      <c r="C147" s="620"/>
      <c r="D147" s="620"/>
      <c r="E147" s="611"/>
      <c r="F147" s="620"/>
      <c r="G147" s="603"/>
    </row>
    <row r="148" spans="1:7" x14ac:dyDescent="0.35">
      <c r="A148" s="591" t="s">
        <v>2034</v>
      </c>
      <c r="B148" s="607"/>
      <c r="C148" s="620"/>
      <c r="D148" s="620"/>
      <c r="E148" s="611"/>
      <c r="F148" s="620"/>
      <c r="G148" s="603"/>
    </row>
    <row r="149" spans="1:7" x14ac:dyDescent="0.35">
      <c r="A149" s="591" t="s">
        <v>2035</v>
      </c>
      <c r="B149" s="607"/>
      <c r="C149" s="620"/>
      <c r="D149" s="620"/>
      <c r="E149" s="611"/>
      <c r="F149" s="620"/>
      <c r="G149" s="603"/>
    </row>
    <row r="150" spans="1:7" x14ac:dyDescent="0.35">
      <c r="A150" s="591" t="s">
        <v>2036</v>
      </c>
      <c r="B150" s="607"/>
      <c r="C150" s="620"/>
      <c r="D150" s="620"/>
      <c r="E150" s="611"/>
      <c r="F150" s="620"/>
      <c r="G150" s="603"/>
    </row>
    <row r="151" spans="1:7" x14ac:dyDescent="0.35">
      <c r="A151" s="591" t="s">
        <v>2037</v>
      </c>
      <c r="B151" s="607"/>
      <c r="C151" s="620"/>
      <c r="D151" s="620"/>
      <c r="E151" s="611"/>
      <c r="F151" s="620"/>
      <c r="G151" s="603"/>
    </row>
    <row r="152" spans="1:7" x14ac:dyDescent="0.35">
      <c r="A152" s="591" t="s">
        <v>2038</v>
      </c>
      <c r="B152" s="607"/>
      <c r="C152" s="620"/>
      <c r="D152" s="620"/>
      <c r="E152" s="611"/>
      <c r="F152" s="620"/>
      <c r="G152" s="603"/>
    </row>
    <row r="153" spans="1:7" x14ac:dyDescent="0.35">
      <c r="A153" s="591" t="s">
        <v>2039</v>
      </c>
      <c r="B153" s="607"/>
      <c r="C153" s="620"/>
      <c r="D153" s="620"/>
      <c r="E153" s="611"/>
      <c r="F153" s="620"/>
      <c r="G153" s="603"/>
    </row>
    <row r="154" spans="1:7" x14ac:dyDescent="0.35">
      <c r="A154" s="591" t="s">
        <v>2040</v>
      </c>
      <c r="B154" s="607"/>
      <c r="C154" s="620"/>
      <c r="D154" s="620"/>
      <c r="E154" s="611"/>
      <c r="F154" s="620"/>
      <c r="G154" s="603"/>
    </row>
    <row r="155" spans="1:7" x14ac:dyDescent="0.35">
      <c r="A155" s="591" t="s">
        <v>2041</v>
      </c>
      <c r="B155" s="607"/>
      <c r="C155" s="620"/>
      <c r="D155" s="620"/>
      <c r="E155" s="611"/>
      <c r="F155" s="620"/>
      <c r="G155" s="603"/>
    </row>
    <row r="156" spans="1:7" x14ac:dyDescent="0.35">
      <c r="A156" s="591" t="s">
        <v>2042</v>
      </c>
      <c r="B156" s="607"/>
      <c r="C156" s="620"/>
      <c r="D156" s="620"/>
      <c r="E156" s="611"/>
      <c r="F156" s="620"/>
      <c r="G156" s="603"/>
    </row>
    <row r="157" spans="1:7" x14ac:dyDescent="0.35">
      <c r="A157" s="591" t="s">
        <v>2043</v>
      </c>
      <c r="B157" s="607"/>
      <c r="C157" s="620"/>
      <c r="D157" s="620"/>
      <c r="E157" s="611"/>
      <c r="F157" s="620"/>
      <c r="G157" s="603"/>
    </row>
    <row r="158" spans="1:7" x14ac:dyDescent="0.35">
      <c r="A158" s="591" t="s">
        <v>2044</v>
      </c>
      <c r="B158" s="607"/>
      <c r="C158" s="620"/>
      <c r="D158" s="620"/>
      <c r="E158" s="611"/>
      <c r="F158" s="620"/>
      <c r="G158" s="603"/>
    </row>
    <row r="159" spans="1:7" x14ac:dyDescent="0.35">
      <c r="A159" s="591" t="s">
        <v>2045</v>
      </c>
      <c r="B159" s="607"/>
      <c r="C159" s="620"/>
      <c r="D159" s="620"/>
      <c r="E159" s="611"/>
      <c r="F159" s="620"/>
      <c r="G159" s="603"/>
    </row>
    <row r="160" spans="1:7" x14ac:dyDescent="0.35">
      <c r="A160" s="591" t="s">
        <v>2046</v>
      </c>
      <c r="B160" s="607"/>
      <c r="C160" s="620"/>
      <c r="D160" s="620"/>
      <c r="E160" s="611"/>
      <c r="F160" s="620"/>
      <c r="G160" s="603"/>
    </row>
    <row r="161" spans="1:7" x14ac:dyDescent="0.35">
      <c r="A161" s="591" t="s">
        <v>2047</v>
      </c>
      <c r="B161" s="607"/>
      <c r="C161" s="620"/>
      <c r="D161" s="620"/>
      <c r="E161" s="611"/>
      <c r="F161" s="620"/>
      <c r="G161" s="603"/>
    </row>
    <row r="162" spans="1:7" x14ac:dyDescent="0.35">
      <c r="A162" s="591" t="s">
        <v>2048</v>
      </c>
      <c r="B162" s="607"/>
      <c r="C162" s="620"/>
      <c r="D162" s="620"/>
      <c r="E162" s="611"/>
      <c r="F162" s="620"/>
      <c r="G162" s="603"/>
    </row>
    <row r="163" spans="1:7" x14ac:dyDescent="0.35">
      <c r="A163" s="591" t="s">
        <v>2049</v>
      </c>
      <c r="B163" s="607"/>
      <c r="C163" s="620"/>
      <c r="D163" s="620"/>
      <c r="E163" s="611"/>
      <c r="F163" s="620"/>
      <c r="G163" s="603"/>
    </row>
    <row r="164" spans="1:7" x14ac:dyDescent="0.35">
      <c r="A164" s="591" t="s">
        <v>2050</v>
      </c>
      <c r="B164" s="607"/>
      <c r="C164" s="620"/>
      <c r="D164" s="620"/>
      <c r="E164" s="611"/>
      <c r="F164" s="620"/>
      <c r="G164" s="603"/>
    </row>
    <row r="165" spans="1:7" x14ac:dyDescent="0.35">
      <c r="A165" s="591" t="s">
        <v>2051</v>
      </c>
      <c r="B165" s="607"/>
      <c r="C165" s="620"/>
      <c r="D165" s="620"/>
      <c r="E165" s="611"/>
      <c r="F165" s="620"/>
      <c r="G165" s="603"/>
    </row>
    <row r="166" spans="1:7" x14ac:dyDescent="0.35">
      <c r="A166" s="591" t="s">
        <v>2052</v>
      </c>
      <c r="B166" s="607"/>
      <c r="C166" s="620"/>
      <c r="D166" s="620"/>
      <c r="E166" s="611"/>
      <c r="F166" s="620"/>
      <c r="G166" s="603"/>
    </row>
    <row r="167" spans="1:7" x14ac:dyDescent="0.35">
      <c r="A167" s="591" t="s">
        <v>2053</v>
      </c>
      <c r="B167" s="607"/>
      <c r="C167" s="620"/>
      <c r="D167" s="620"/>
      <c r="E167" s="611"/>
      <c r="F167" s="620"/>
      <c r="G167" s="603"/>
    </row>
    <row r="168" spans="1:7" x14ac:dyDescent="0.35">
      <c r="A168" s="591" t="s">
        <v>2054</v>
      </c>
      <c r="B168" s="607"/>
      <c r="C168" s="620"/>
      <c r="D168" s="620"/>
      <c r="E168" s="611"/>
      <c r="F168" s="620"/>
      <c r="G168" s="603"/>
    </row>
    <row r="169" spans="1:7" x14ac:dyDescent="0.35">
      <c r="A169" s="591" t="s">
        <v>2055</v>
      </c>
      <c r="B169" s="607"/>
      <c r="C169" s="620"/>
      <c r="D169" s="620"/>
      <c r="E169" s="611"/>
      <c r="F169" s="620"/>
      <c r="G169" s="603"/>
    </row>
    <row r="170" spans="1:7" x14ac:dyDescent="0.35">
      <c r="A170" s="598"/>
      <c r="B170" s="598" t="s">
        <v>554</v>
      </c>
      <c r="C170" s="598" t="s">
        <v>429</v>
      </c>
      <c r="D170" s="598" t="s">
        <v>430</v>
      </c>
      <c r="E170" s="598"/>
      <c r="F170" s="598" t="s">
        <v>395</v>
      </c>
      <c r="G170" s="598"/>
    </row>
    <row r="171" spans="1:7" x14ac:dyDescent="0.35">
      <c r="A171" s="591" t="s">
        <v>2056</v>
      </c>
      <c r="B171" s="591" t="s">
        <v>556</v>
      </c>
      <c r="C171" s="620">
        <v>1</v>
      </c>
      <c r="D171" s="620"/>
      <c r="E171" s="624"/>
      <c r="F171" s="620">
        <f>+C171</f>
        <v>1</v>
      </c>
      <c r="G171" s="603"/>
    </row>
    <row r="172" spans="1:7" x14ac:dyDescent="0.35">
      <c r="A172" s="591" t="s">
        <v>2057</v>
      </c>
      <c r="B172" s="591" t="s">
        <v>558</v>
      </c>
      <c r="C172" s="620"/>
      <c r="D172" s="620"/>
      <c r="E172" s="624"/>
      <c r="F172" s="620"/>
      <c r="G172" s="603"/>
    </row>
    <row r="173" spans="1:7" x14ac:dyDescent="0.35">
      <c r="A173" s="591" t="s">
        <v>2058</v>
      </c>
      <c r="B173" s="591" t="s">
        <v>85</v>
      </c>
      <c r="C173" s="620"/>
      <c r="D173" s="620"/>
      <c r="E173" s="624"/>
      <c r="F173" s="620"/>
      <c r="G173" s="603"/>
    </row>
    <row r="174" spans="1:7" x14ac:dyDescent="0.35">
      <c r="A174" s="591" t="s">
        <v>2059</v>
      </c>
      <c r="B174" s="618"/>
      <c r="C174" s="620"/>
      <c r="D174" s="620"/>
      <c r="E174" s="624"/>
      <c r="F174" s="620"/>
      <c r="G174" s="603"/>
    </row>
    <row r="175" spans="1:7" x14ac:dyDescent="0.35">
      <c r="A175" s="591" t="s">
        <v>2060</v>
      </c>
      <c r="B175" s="618"/>
      <c r="C175" s="620"/>
      <c r="D175" s="620"/>
      <c r="E175" s="624"/>
      <c r="F175" s="620"/>
      <c r="G175" s="603"/>
    </row>
    <row r="176" spans="1:7" x14ac:dyDescent="0.35">
      <c r="A176" s="591" t="s">
        <v>2061</v>
      </c>
      <c r="B176" s="618"/>
      <c r="C176" s="620"/>
      <c r="D176" s="620"/>
      <c r="E176" s="624"/>
      <c r="F176" s="620"/>
      <c r="G176" s="603"/>
    </row>
    <row r="177" spans="1:7" x14ac:dyDescent="0.35">
      <c r="A177" s="591" t="s">
        <v>2062</v>
      </c>
      <c r="B177" s="618"/>
      <c r="C177" s="620"/>
      <c r="D177" s="620"/>
      <c r="E177" s="624"/>
      <c r="F177" s="620"/>
      <c r="G177" s="603"/>
    </row>
    <row r="178" spans="1:7" x14ac:dyDescent="0.35">
      <c r="A178" s="591" t="s">
        <v>2063</v>
      </c>
      <c r="B178" s="618"/>
      <c r="C178" s="620"/>
      <c r="D178" s="620"/>
      <c r="E178" s="624"/>
      <c r="F178" s="620"/>
      <c r="G178" s="603"/>
    </row>
    <row r="179" spans="1:7" x14ac:dyDescent="0.35">
      <c r="A179" s="591" t="s">
        <v>2064</v>
      </c>
      <c r="B179" s="618"/>
      <c r="C179" s="620"/>
      <c r="D179" s="620"/>
      <c r="E179" s="624"/>
      <c r="F179" s="620"/>
      <c r="G179" s="603"/>
    </row>
    <row r="180" spans="1:7" x14ac:dyDescent="0.35">
      <c r="A180" s="598"/>
      <c r="B180" s="598" t="s">
        <v>566</v>
      </c>
      <c r="C180" s="598" t="s">
        <v>429</v>
      </c>
      <c r="D180" s="598" t="s">
        <v>430</v>
      </c>
      <c r="E180" s="598"/>
      <c r="F180" s="598" t="s">
        <v>395</v>
      </c>
      <c r="G180" s="598"/>
    </row>
    <row r="181" spans="1:7" x14ac:dyDescent="0.35">
      <c r="A181" s="591" t="s">
        <v>2065</v>
      </c>
      <c r="B181" s="591" t="s">
        <v>568</v>
      </c>
      <c r="C181" s="620"/>
      <c r="D181" s="620"/>
      <c r="E181" s="624"/>
      <c r="F181" s="620"/>
      <c r="G181" s="603"/>
    </row>
    <row r="182" spans="1:7" x14ac:dyDescent="0.35">
      <c r="A182" s="591" t="s">
        <v>2066</v>
      </c>
      <c r="B182" s="591" t="s">
        <v>570</v>
      </c>
      <c r="C182" s="620">
        <v>1</v>
      </c>
      <c r="D182" s="620"/>
      <c r="E182" s="624"/>
      <c r="F182" s="620"/>
      <c r="G182" s="603"/>
    </row>
    <row r="183" spans="1:7" x14ac:dyDescent="0.35">
      <c r="A183" s="591" t="s">
        <v>2067</v>
      </c>
      <c r="B183" s="591" t="s">
        <v>85</v>
      </c>
      <c r="C183" s="620"/>
      <c r="D183" s="620"/>
      <c r="E183" s="624"/>
      <c r="F183" s="620"/>
      <c r="G183" s="603"/>
    </row>
    <row r="184" spans="1:7" x14ac:dyDescent="0.35">
      <c r="A184" s="591" t="s">
        <v>2068</v>
      </c>
      <c r="B184" s="618"/>
      <c r="C184" s="618"/>
      <c r="D184" s="618"/>
      <c r="E184" s="583"/>
      <c r="F184" s="618"/>
      <c r="G184" s="603"/>
    </row>
    <row r="185" spans="1:7" x14ac:dyDescent="0.35">
      <c r="A185" s="591" t="s">
        <v>2069</v>
      </c>
      <c r="B185" s="618"/>
      <c r="C185" s="618"/>
      <c r="D185" s="618"/>
      <c r="E185" s="583"/>
      <c r="F185" s="618"/>
      <c r="G185" s="603"/>
    </row>
    <row r="186" spans="1:7" x14ac:dyDescent="0.35">
      <c r="A186" s="591" t="s">
        <v>2070</v>
      </c>
      <c r="B186" s="618"/>
      <c r="C186" s="618"/>
      <c r="D186" s="618"/>
      <c r="E186" s="583"/>
      <c r="F186" s="618"/>
      <c r="G186" s="603"/>
    </row>
    <row r="187" spans="1:7" x14ac:dyDescent="0.35">
      <c r="A187" s="591" t="s">
        <v>2071</v>
      </c>
      <c r="B187" s="618"/>
      <c r="C187" s="618"/>
      <c r="D187" s="618"/>
      <c r="E187" s="583"/>
      <c r="F187" s="618"/>
      <c r="G187" s="603"/>
    </row>
    <row r="188" spans="1:7" x14ac:dyDescent="0.35">
      <c r="A188" s="591" t="s">
        <v>2072</v>
      </c>
      <c r="B188" s="618"/>
      <c r="C188" s="618"/>
      <c r="D188" s="618"/>
      <c r="E188" s="583"/>
      <c r="F188" s="618"/>
      <c r="G188" s="603"/>
    </row>
    <row r="189" spans="1:7" x14ac:dyDescent="0.35">
      <c r="A189" s="591" t="s">
        <v>2073</v>
      </c>
      <c r="B189" s="618"/>
      <c r="C189" s="618"/>
      <c r="D189" s="618"/>
      <c r="E189" s="583"/>
      <c r="F189" s="618"/>
      <c r="G189" s="603"/>
    </row>
    <row r="190" spans="1:7" x14ac:dyDescent="0.35">
      <c r="A190" s="598"/>
      <c r="B190" s="598" t="s">
        <v>578</v>
      </c>
      <c r="C190" s="598" t="s">
        <v>429</v>
      </c>
      <c r="D190" s="598" t="s">
        <v>430</v>
      </c>
      <c r="E190" s="598"/>
      <c r="F190" s="598" t="s">
        <v>395</v>
      </c>
      <c r="G190" s="598"/>
    </row>
    <row r="191" spans="1:7" x14ac:dyDescent="0.35">
      <c r="A191" s="591" t="s">
        <v>2074</v>
      </c>
      <c r="B191" s="625" t="s">
        <v>580</v>
      </c>
      <c r="C191" s="620"/>
      <c r="D191" s="620"/>
      <c r="E191" s="624"/>
      <c r="F191" s="620"/>
      <c r="G191" s="603"/>
    </row>
    <row r="192" spans="1:7" x14ac:dyDescent="0.35">
      <c r="A192" s="591" t="s">
        <v>2075</v>
      </c>
      <c r="B192" s="625" t="s">
        <v>582</v>
      </c>
      <c r="C192" s="620">
        <v>5.2572249255248638E-3</v>
      </c>
      <c r="D192" s="620"/>
      <c r="E192" s="624"/>
      <c r="F192" s="620"/>
      <c r="G192" s="603"/>
    </row>
    <row r="193" spans="1:7" x14ac:dyDescent="0.35">
      <c r="A193" s="591" t="s">
        <v>2076</v>
      </c>
      <c r="B193" s="625" t="s">
        <v>584</v>
      </c>
      <c r="C193" s="620">
        <v>0.10582818215101493</v>
      </c>
      <c r="D193" s="620"/>
      <c r="E193" s="611"/>
      <c r="F193" s="620">
        <f>+C193</f>
        <v>0.10582818215101493</v>
      </c>
      <c r="G193" s="603"/>
    </row>
    <row r="194" spans="1:7" x14ac:dyDescent="0.35">
      <c r="A194" s="591" t="s">
        <v>2077</v>
      </c>
      <c r="B194" s="625" t="s">
        <v>586</v>
      </c>
      <c r="C194" s="620">
        <v>0.68209959135939313</v>
      </c>
      <c r="D194" s="620"/>
      <c r="E194" s="611"/>
      <c r="F194" s="620">
        <f>+C194</f>
        <v>0.68209959135939313</v>
      </c>
      <c r="G194" s="603"/>
    </row>
    <row r="195" spans="1:7" x14ac:dyDescent="0.35">
      <c r="A195" s="591" t="s">
        <v>2078</v>
      </c>
      <c r="B195" s="625" t="s">
        <v>588</v>
      </c>
      <c r="C195" s="620">
        <v>0.20681500156406699</v>
      </c>
      <c r="D195" s="620"/>
      <c r="E195" s="611"/>
      <c r="F195" s="620"/>
      <c r="G195" s="603"/>
    </row>
    <row r="196" spans="1:7" x14ac:dyDescent="0.35">
      <c r="A196" s="591" t="s">
        <v>2079</v>
      </c>
      <c r="B196" s="617"/>
      <c r="C196" s="620"/>
      <c r="D196" s="620"/>
      <c r="E196" s="611"/>
      <c r="F196" s="620"/>
      <c r="G196" s="603"/>
    </row>
    <row r="197" spans="1:7" x14ac:dyDescent="0.35">
      <c r="A197" s="591" t="s">
        <v>2080</v>
      </c>
      <c r="B197" s="617"/>
      <c r="C197" s="620"/>
      <c r="D197" s="620"/>
      <c r="E197" s="611"/>
      <c r="F197" s="620"/>
      <c r="G197" s="603"/>
    </row>
    <row r="198" spans="1:7" x14ac:dyDescent="0.35">
      <c r="A198" s="591" t="s">
        <v>2081</v>
      </c>
      <c r="B198" s="626"/>
      <c r="C198" s="620"/>
      <c r="D198" s="620"/>
      <c r="E198" s="611"/>
      <c r="F198" s="620"/>
      <c r="G198" s="603"/>
    </row>
    <row r="199" spans="1:7" x14ac:dyDescent="0.35">
      <c r="A199" s="591" t="s">
        <v>2082</v>
      </c>
      <c r="B199" s="626"/>
      <c r="C199" s="620"/>
      <c r="D199" s="620"/>
      <c r="E199" s="611"/>
      <c r="F199" s="620"/>
      <c r="G199" s="603"/>
    </row>
    <row r="200" spans="1:7" x14ac:dyDescent="0.35">
      <c r="A200" s="598"/>
      <c r="B200" s="598" t="s">
        <v>593</v>
      </c>
      <c r="C200" s="598" t="s">
        <v>429</v>
      </c>
      <c r="D200" s="598" t="s">
        <v>430</v>
      </c>
      <c r="E200" s="598"/>
      <c r="F200" s="598" t="s">
        <v>395</v>
      </c>
      <c r="G200" s="598"/>
    </row>
    <row r="201" spans="1:7" x14ac:dyDescent="0.35">
      <c r="A201" s="591" t="s">
        <v>2083</v>
      </c>
      <c r="B201" s="591" t="s">
        <v>595</v>
      </c>
      <c r="C201" s="620">
        <v>0</v>
      </c>
      <c r="D201" s="620"/>
      <c r="E201" s="624"/>
      <c r="F201" s="620">
        <f>+C201</f>
        <v>0</v>
      </c>
      <c r="G201" s="603"/>
    </row>
    <row r="202" spans="1:7" x14ac:dyDescent="0.35">
      <c r="A202" s="591" t="s">
        <v>2084</v>
      </c>
      <c r="B202" s="627" t="s">
        <v>3369</v>
      </c>
      <c r="C202" s="620"/>
      <c r="D202" s="620"/>
      <c r="E202" s="624"/>
      <c r="F202" s="620"/>
      <c r="G202" s="603"/>
    </row>
    <row r="203" spans="1:7" x14ac:dyDescent="0.35">
      <c r="A203" s="591" t="s">
        <v>2085</v>
      </c>
      <c r="B203" s="627"/>
      <c r="C203" s="620"/>
      <c r="D203" s="620"/>
      <c r="E203" s="624"/>
      <c r="F203" s="620"/>
      <c r="G203" s="603"/>
    </row>
    <row r="204" spans="1:7" x14ac:dyDescent="0.35">
      <c r="A204" s="591" t="s">
        <v>2086</v>
      </c>
      <c r="B204" s="627"/>
      <c r="C204" s="620"/>
      <c r="D204" s="620"/>
      <c r="E204" s="624"/>
      <c r="F204" s="620"/>
      <c r="G204" s="603"/>
    </row>
    <row r="205" spans="1:7" x14ac:dyDescent="0.35">
      <c r="A205" s="591" t="s">
        <v>2087</v>
      </c>
      <c r="B205" s="627"/>
      <c r="C205" s="620"/>
      <c r="D205" s="620"/>
      <c r="E205" s="624"/>
      <c r="F205" s="620"/>
      <c r="G205" s="603"/>
    </row>
    <row r="206" spans="1:7" x14ac:dyDescent="0.35">
      <c r="A206" s="591" t="s">
        <v>2088</v>
      </c>
      <c r="B206" s="607"/>
      <c r="C206" s="607"/>
      <c r="D206" s="607"/>
      <c r="E206" s="603"/>
      <c r="F206" s="607"/>
      <c r="G206" s="603"/>
    </row>
    <row r="207" spans="1:7" x14ac:dyDescent="0.35">
      <c r="A207" s="591" t="s">
        <v>2089</v>
      </c>
      <c r="B207" s="607"/>
      <c r="C207" s="607"/>
      <c r="D207" s="607"/>
      <c r="E207" s="603"/>
      <c r="F207" s="607"/>
      <c r="G207" s="603"/>
    </row>
    <row r="208" spans="1:7" x14ac:dyDescent="0.35">
      <c r="A208" s="591" t="s">
        <v>2090</v>
      </c>
      <c r="B208" s="607"/>
      <c r="C208" s="607"/>
      <c r="D208" s="607"/>
      <c r="E208" s="603"/>
      <c r="F208" s="607"/>
      <c r="G208" s="603"/>
    </row>
    <row r="209" spans="1:7" ht="18.5" x14ac:dyDescent="0.35">
      <c r="A209" s="628"/>
      <c r="B209" s="629" t="s">
        <v>2747</v>
      </c>
      <c r="C209" s="630"/>
      <c r="D209" s="630"/>
      <c r="E209" s="630"/>
      <c r="F209" s="630"/>
      <c r="G209" s="630"/>
    </row>
    <row r="210" spans="1:7" x14ac:dyDescent="0.35">
      <c r="A210" s="598"/>
      <c r="B210" s="598" t="s">
        <v>600</v>
      </c>
      <c r="C210" s="598" t="s">
        <v>601</v>
      </c>
      <c r="D210" s="598" t="s">
        <v>602</v>
      </c>
      <c r="E210" s="598"/>
      <c r="F210" s="598" t="s">
        <v>429</v>
      </c>
      <c r="G210" s="598" t="s">
        <v>603</v>
      </c>
    </row>
    <row r="211" spans="1:7" x14ac:dyDescent="0.35">
      <c r="A211" s="591" t="s">
        <v>2091</v>
      </c>
      <c r="B211" s="603" t="s">
        <v>605</v>
      </c>
      <c r="C211" s="608"/>
      <c r="D211" s="591"/>
      <c r="E211" s="631"/>
      <c r="F211" s="585"/>
      <c r="G211" s="585"/>
    </row>
    <row r="212" spans="1:7" x14ac:dyDescent="0.35">
      <c r="A212" s="631"/>
      <c r="B212" s="632"/>
      <c r="C212" s="631"/>
      <c r="D212" s="631"/>
      <c r="E212" s="631"/>
      <c r="F212" s="585"/>
      <c r="G212" s="585"/>
    </row>
    <row r="213" spans="1:7" x14ac:dyDescent="0.35">
      <c r="A213" s="591"/>
      <c r="B213" s="603" t="s">
        <v>606</v>
      </c>
      <c r="C213" s="631"/>
      <c r="D213" s="631"/>
      <c r="E213" s="631"/>
      <c r="F213" s="585"/>
      <c r="G213" s="585"/>
    </row>
    <row r="214" spans="1:7" x14ac:dyDescent="0.35">
      <c r="A214" s="591" t="s">
        <v>2092</v>
      </c>
      <c r="B214" s="607" t="s">
        <v>1166</v>
      </c>
      <c r="C214" s="608">
        <v>221.06620989000001</v>
      </c>
      <c r="D214" s="616">
        <v>2243</v>
      </c>
      <c r="E214" s="631"/>
      <c r="F214" s="602">
        <f>IF($C$238=0,"",IF(C214="[for completion]","",IF(C214="","",C214/$C$238)))</f>
        <v>0.87857852646406098</v>
      </c>
      <c r="G214" s="602">
        <f>IF($D$238=0,"",IF(D214="[for completion]","",IF(D214="","",D214/$D$238)))</f>
        <v>0.94402356902356899</v>
      </c>
    </row>
    <row r="215" spans="1:7" x14ac:dyDescent="0.35">
      <c r="A215" s="591" t="s">
        <v>2093</v>
      </c>
      <c r="B215" s="607" t="s">
        <v>1167</v>
      </c>
      <c r="C215" s="608">
        <v>30.551833609999996</v>
      </c>
      <c r="D215" s="616">
        <v>133</v>
      </c>
      <c r="E215" s="631"/>
      <c r="F215" s="602">
        <f t="shared" ref="F215:F237" si="2">IF($C$238=0,"",IF(C215="[for completion]","",IF(C215="","",C215/$C$238)))</f>
        <v>0.12142147353593899</v>
      </c>
      <c r="G215" s="602">
        <f t="shared" ref="G215:G237" si="3">IF($D$238=0,"",IF(D215="[for completion]","",IF(D215="","",D215/$D$238)))</f>
        <v>5.5976430976430978E-2</v>
      </c>
    </row>
    <row r="216" spans="1:7" x14ac:dyDescent="0.35">
      <c r="A216" s="591" t="s">
        <v>2094</v>
      </c>
      <c r="B216" s="607" t="s">
        <v>1168</v>
      </c>
      <c r="C216" s="608"/>
      <c r="D216" s="616"/>
      <c r="E216" s="631"/>
      <c r="F216" s="602" t="str">
        <f t="shared" si="2"/>
        <v/>
      </c>
      <c r="G216" s="602" t="str">
        <f t="shared" si="3"/>
        <v/>
      </c>
    </row>
    <row r="217" spans="1:7" x14ac:dyDescent="0.35">
      <c r="A217" s="591" t="s">
        <v>2095</v>
      </c>
      <c r="B217" s="607" t="s">
        <v>1169</v>
      </c>
      <c r="C217" s="608"/>
      <c r="D217" s="616"/>
      <c r="E217" s="631"/>
      <c r="F217" s="602" t="str">
        <f t="shared" si="2"/>
        <v/>
      </c>
      <c r="G217" s="602" t="str">
        <f t="shared" si="3"/>
        <v/>
      </c>
    </row>
    <row r="218" spans="1:7" x14ac:dyDescent="0.35">
      <c r="A218" s="591" t="s">
        <v>2096</v>
      </c>
      <c r="B218" s="607" t="s">
        <v>1170</v>
      </c>
      <c r="C218" s="608"/>
      <c r="D218" s="616"/>
      <c r="E218" s="631"/>
      <c r="F218" s="602" t="str">
        <f t="shared" si="2"/>
        <v/>
      </c>
      <c r="G218" s="602" t="str">
        <f t="shared" si="3"/>
        <v/>
      </c>
    </row>
    <row r="219" spans="1:7" x14ac:dyDescent="0.35">
      <c r="A219" s="591" t="s">
        <v>2097</v>
      </c>
      <c r="B219" s="607" t="s">
        <v>1171</v>
      </c>
      <c r="C219" s="608"/>
      <c r="D219" s="616"/>
      <c r="E219" s="631"/>
      <c r="F219" s="602" t="str">
        <f t="shared" si="2"/>
        <v/>
      </c>
      <c r="G219" s="602" t="str">
        <f t="shared" si="3"/>
        <v/>
      </c>
    </row>
    <row r="220" spans="1:7" x14ac:dyDescent="0.35">
      <c r="A220" s="591" t="s">
        <v>2098</v>
      </c>
      <c r="B220" s="607"/>
      <c r="C220" s="608"/>
      <c r="D220" s="616"/>
      <c r="E220" s="631"/>
      <c r="F220" s="602" t="str">
        <f t="shared" si="2"/>
        <v/>
      </c>
      <c r="G220" s="602" t="str">
        <f t="shared" si="3"/>
        <v/>
      </c>
    </row>
    <row r="221" spans="1:7" x14ac:dyDescent="0.35">
      <c r="A221" s="591" t="s">
        <v>2099</v>
      </c>
      <c r="B221" s="607"/>
      <c r="C221" s="608"/>
      <c r="D221" s="616"/>
      <c r="E221" s="631"/>
      <c r="F221" s="602" t="str">
        <f t="shared" si="2"/>
        <v/>
      </c>
      <c r="G221" s="602" t="str">
        <f t="shared" si="3"/>
        <v/>
      </c>
    </row>
    <row r="222" spans="1:7" x14ac:dyDescent="0.35">
      <c r="A222" s="591" t="s">
        <v>2100</v>
      </c>
      <c r="B222" s="607"/>
      <c r="C222" s="608"/>
      <c r="D222" s="616"/>
      <c r="E222" s="631"/>
      <c r="F222" s="602" t="str">
        <f t="shared" si="2"/>
        <v/>
      </c>
      <c r="G222" s="602" t="str">
        <f t="shared" si="3"/>
        <v/>
      </c>
    </row>
    <row r="223" spans="1:7" x14ac:dyDescent="0.35">
      <c r="A223" s="591" t="s">
        <v>2101</v>
      </c>
      <c r="B223" s="607"/>
      <c r="C223" s="608"/>
      <c r="D223" s="616"/>
      <c r="E223" s="603"/>
      <c r="F223" s="602" t="str">
        <f t="shared" si="2"/>
        <v/>
      </c>
      <c r="G223" s="602" t="str">
        <f t="shared" si="3"/>
        <v/>
      </c>
    </row>
    <row r="224" spans="1:7" x14ac:dyDescent="0.35">
      <c r="A224" s="591" t="s">
        <v>2102</v>
      </c>
      <c r="B224" s="607"/>
      <c r="C224" s="608"/>
      <c r="D224" s="616"/>
      <c r="E224" s="603"/>
      <c r="F224" s="602" t="str">
        <f t="shared" si="2"/>
        <v/>
      </c>
      <c r="G224" s="602" t="str">
        <f t="shared" si="3"/>
        <v/>
      </c>
    </row>
    <row r="225" spans="1:7" x14ac:dyDescent="0.35">
      <c r="A225" s="591" t="s">
        <v>2103</v>
      </c>
      <c r="B225" s="607"/>
      <c r="C225" s="608"/>
      <c r="D225" s="616"/>
      <c r="E225" s="603"/>
      <c r="F225" s="602" t="str">
        <f t="shared" si="2"/>
        <v/>
      </c>
      <c r="G225" s="602" t="str">
        <f t="shared" si="3"/>
        <v/>
      </c>
    </row>
    <row r="226" spans="1:7" x14ac:dyDescent="0.35">
      <c r="A226" s="591" t="s">
        <v>2104</v>
      </c>
      <c r="B226" s="607"/>
      <c r="C226" s="608"/>
      <c r="D226" s="616"/>
      <c r="E226" s="603"/>
      <c r="F226" s="602" t="str">
        <f t="shared" si="2"/>
        <v/>
      </c>
      <c r="G226" s="602" t="str">
        <f t="shared" si="3"/>
        <v/>
      </c>
    </row>
    <row r="227" spans="1:7" x14ac:dyDescent="0.35">
      <c r="A227" s="591" t="s">
        <v>2105</v>
      </c>
      <c r="B227" s="607"/>
      <c r="C227" s="608"/>
      <c r="D227" s="616"/>
      <c r="E227" s="603"/>
      <c r="F227" s="602" t="str">
        <f t="shared" si="2"/>
        <v/>
      </c>
      <c r="G227" s="602" t="str">
        <f t="shared" si="3"/>
        <v/>
      </c>
    </row>
    <row r="228" spans="1:7" x14ac:dyDescent="0.35">
      <c r="A228" s="591" t="s">
        <v>2106</v>
      </c>
      <c r="B228" s="607"/>
      <c r="C228" s="608"/>
      <c r="D228" s="616"/>
      <c r="E228" s="603"/>
      <c r="F228" s="602" t="str">
        <f t="shared" si="2"/>
        <v/>
      </c>
      <c r="G228" s="602" t="str">
        <f t="shared" si="3"/>
        <v/>
      </c>
    </row>
    <row r="229" spans="1:7" x14ac:dyDescent="0.35">
      <c r="A229" s="591" t="s">
        <v>2107</v>
      </c>
      <c r="B229" s="607"/>
      <c r="C229" s="608"/>
      <c r="D229" s="616"/>
      <c r="E229" s="591"/>
      <c r="F229" s="602" t="str">
        <f t="shared" si="2"/>
        <v/>
      </c>
      <c r="G229" s="602" t="str">
        <f t="shared" si="3"/>
        <v/>
      </c>
    </row>
    <row r="230" spans="1:7" x14ac:dyDescent="0.35">
      <c r="A230" s="591" t="s">
        <v>2108</v>
      </c>
      <c r="B230" s="607"/>
      <c r="C230" s="608"/>
      <c r="D230" s="616"/>
      <c r="E230" s="633"/>
      <c r="F230" s="602" t="str">
        <f t="shared" si="2"/>
        <v/>
      </c>
      <c r="G230" s="602" t="str">
        <f t="shared" si="3"/>
        <v/>
      </c>
    </row>
    <row r="231" spans="1:7" x14ac:dyDescent="0.35">
      <c r="A231" s="591" t="s">
        <v>2109</v>
      </c>
      <c r="B231" s="607"/>
      <c r="C231" s="608"/>
      <c r="D231" s="616"/>
      <c r="E231" s="633"/>
      <c r="F231" s="602" t="str">
        <f t="shared" si="2"/>
        <v/>
      </c>
      <c r="G231" s="602" t="str">
        <f t="shared" si="3"/>
        <v/>
      </c>
    </row>
    <row r="232" spans="1:7" x14ac:dyDescent="0.35">
      <c r="A232" s="591" t="s">
        <v>2110</v>
      </c>
      <c r="B232" s="607"/>
      <c r="C232" s="608"/>
      <c r="D232" s="616"/>
      <c r="E232" s="633"/>
      <c r="F232" s="602" t="str">
        <f t="shared" si="2"/>
        <v/>
      </c>
      <c r="G232" s="602" t="str">
        <f t="shared" si="3"/>
        <v/>
      </c>
    </row>
    <row r="233" spans="1:7" x14ac:dyDescent="0.35">
      <c r="A233" s="591" t="s">
        <v>2111</v>
      </c>
      <c r="B233" s="607"/>
      <c r="C233" s="608"/>
      <c r="D233" s="616"/>
      <c r="E233" s="633"/>
      <c r="F233" s="602" t="str">
        <f t="shared" si="2"/>
        <v/>
      </c>
      <c r="G233" s="602" t="str">
        <f t="shared" si="3"/>
        <v/>
      </c>
    </row>
    <row r="234" spans="1:7" x14ac:dyDescent="0.35">
      <c r="A234" s="591" t="s">
        <v>2112</v>
      </c>
      <c r="B234" s="607"/>
      <c r="C234" s="608"/>
      <c r="D234" s="616"/>
      <c r="E234" s="633"/>
      <c r="F234" s="602" t="str">
        <f t="shared" si="2"/>
        <v/>
      </c>
      <c r="G234" s="602" t="str">
        <f t="shared" si="3"/>
        <v/>
      </c>
    </row>
    <row r="235" spans="1:7" x14ac:dyDescent="0.35">
      <c r="A235" s="591" t="s">
        <v>2113</v>
      </c>
      <c r="B235" s="607"/>
      <c r="C235" s="608"/>
      <c r="D235" s="616"/>
      <c r="E235" s="633"/>
      <c r="F235" s="602" t="str">
        <f t="shared" si="2"/>
        <v/>
      </c>
      <c r="G235" s="602" t="str">
        <f t="shared" si="3"/>
        <v/>
      </c>
    </row>
    <row r="236" spans="1:7" x14ac:dyDescent="0.35">
      <c r="A236" s="591" t="s">
        <v>2114</v>
      </c>
      <c r="B236" s="607"/>
      <c r="C236" s="608"/>
      <c r="D236" s="616"/>
      <c r="E236" s="633"/>
      <c r="F236" s="602" t="str">
        <f t="shared" si="2"/>
        <v/>
      </c>
      <c r="G236" s="602" t="str">
        <f t="shared" si="3"/>
        <v/>
      </c>
    </row>
    <row r="237" spans="1:7" x14ac:dyDescent="0.35">
      <c r="A237" s="591" t="s">
        <v>2115</v>
      </c>
      <c r="B237" s="607"/>
      <c r="C237" s="608"/>
      <c r="D237" s="616"/>
      <c r="E237" s="633"/>
      <c r="F237" s="602" t="str">
        <f t="shared" si="2"/>
        <v/>
      </c>
      <c r="G237" s="602" t="str">
        <f t="shared" si="3"/>
        <v/>
      </c>
    </row>
    <row r="238" spans="1:7" x14ac:dyDescent="0.35">
      <c r="A238" s="591" t="s">
        <v>2116</v>
      </c>
      <c r="B238" s="634" t="s">
        <v>87</v>
      </c>
      <c r="C238" s="604">
        <f>SUM(C214:C237)</f>
        <v>251.6180435</v>
      </c>
      <c r="D238" s="605">
        <f>SUM(D214:D237)</f>
        <v>2376</v>
      </c>
      <c r="E238" s="633"/>
      <c r="F238" s="635">
        <f>SUM(F214:F237)</f>
        <v>1</v>
      </c>
      <c r="G238" s="635">
        <f>SUM(G214:G237)</f>
        <v>1</v>
      </c>
    </row>
    <row r="239" spans="1:7" x14ac:dyDescent="0.35">
      <c r="A239" s="598"/>
      <c r="B239" s="598" t="s">
        <v>632</v>
      </c>
      <c r="C239" s="598" t="s">
        <v>601</v>
      </c>
      <c r="D239" s="598" t="s">
        <v>602</v>
      </c>
      <c r="E239" s="598"/>
      <c r="F239" s="598" t="s">
        <v>429</v>
      </c>
      <c r="G239" s="598" t="s">
        <v>603</v>
      </c>
    </row>
    <row r="240" spans="1:7" x14ac:dyDescent="0.35">
      <c r="A240" s="591" t="s">
        <v>2117</v>
      </c>
      <c r="B240" s="591" t="s">
        <v>634</v>
      </c>
      <c r="C240" s="620">
        <v>0.66727789707261342</v>
      </c>
      <c r="D240" s="591"/>
      <c r="E240" s="591"/>
      <c r="F240" s="621"/>
      <c r="G240" s="621"/>
    </row>
    <row r="241" spans="1:7" x14ac:dyDescent="0.35">
      <c r="A241" s="591"/>
      <c r="B241" s="591"/>
      <c r="C241" s="591"/>
      <c r="D241" s="591"/>
      <c r="E241" s="591"/>
      <c r="F241" s="621"/>
      <c r="G241" s="621"/>
    </row>
    <row r="242" spans="1:7" x14ac:dyDescent="0.35">
      <c r="A242" s="591"/>
      <c r="B242" s="603" t="s">
        <v>635</v>
      </c>
      <c r="C242" s="591"/>
      <c r="D242" s="591"/>
      <c r="E242" s="591"/>
      <c r="F242" s="621"/>
      <c r="G242" s="621"/>
    </row>
    <row r="243" spans="1:7" x14ac:dyDescent="0.35">
      <c r="A243" s="591" t="s">
        <v>2118</v>
      </c>
      <c r="B243" s="591" t="s">
        <v>637</v>
      </c>
      <c r="C243" s="608">
        <v>24.00046209000001</v>
      </c>
      <c r="D243" s="616">
        <v>464</v>
      </c>
      <c r="E243" s="591"/>
      <c r="F243" s="602">
        <f>IF($C$251=0,"",IF(C243="[for completion]","",IF(C243="","",C243/$C$251)))</f>
        <v>9.5384503258010622E-2</v>
      </c>
      <c r="G243" s="602">
        <f>IF($D$251=0,"",IF(D243="[for completion]","",IF(D243="","",D243/$D$251)))</f>
        <v>0.19528619528619529</v>
      </c>
    </row>
    <row r="244" spans="1:7" x14ac:dyDescent="0.35">
      <c r="A244" s="591" t="s">
        <v>2119</v>
      </c>
      <c r="B244" s="591" t="s">
        <v>639</v>
      </c>
      <c r="C244" s="608">
        <v>21.36784759</v>
      </c>
      <c r="D244" s="616">
        <v>255</v>
      </c>
      <c r="E244" s="591"/>
      <c r="F244" s="602">
        <f t="shared" ref="F244:F250" si="4">IF($C$251=0,"",IF(C244="[for completion]","",IF(C244="","",C244/$C$251)))</f>
        <v>8.4921761940335558E-2</v>
      </c>
      <c r="G244" s="602">
        <f t="shared" ref="G244:G250" si="5">IF($D$251=0,"",IF(D244="[for completion]","",IF(D244="","",D244/$D$251)))</f>
        <v>0.10732323232323232</v>
      </c>
    </row>
    <row r="245" spans="1:7" x14ac:dyDescent="0.35">
      <c r="A245" s="591" t="s">
        <v>2120</v>
      </c>
      <c r="B245" s="591" t="s">
        <v>641</v>
      </c>
      <c r="C245" s="608">
        <v>29.338162510000007</v>
      </c>
      <c r="D245" s="616">
        <v>278</v>
      </c>
      <c r="E245" s="591"/>
      <c r="F245" s="602">
        <f t="shared" si="4"/>
        <v>0.11659800744774491</v>
      </c>
      <c r="G245" s="602">
        <f t="shared" si="5"/>
        <v>0.117003367003367</v>
      </c>
    </row>
    <row r="246" spans="1:7" x14ac:dyDescent="0.35">
      <c r="A246" s="591" t="s">
        <v>2121</v>
      </c>
      <c r="B246" s="591" t="s">
        <v>643</v>
      </c>
      <c r="C246" s="608">
        <v>44.062530359999997</v>
      </c>
      <c r="D246" s="616">
        <v>369</v>
      </c>
      <c r="E246" s="591"/>
      <c r="F246" s="602">
        <f t="shared" si="4"/>
        <v>0.17511673545780509</v>
      </c>
      <c r="G246" s="602">
        <f t="shared" si="5"/>
        <v>0.1553030303030303</v>
      </c>
    </row>
    <row r="247" spans="1:7" x14ac:dyDescent="0.35">
      <c r="A247" s="591" t="s">
        <v>2122</v>
      </c>
      <c r="B247" s="591" t="s">
        <v>645</v>
      </c>
      <c r="C247" s="608">
        <v>63.184192400000008</v>
      </c>
      <c r="D247" s="616">
        <v>487</v>
      </c>
      <c r="E247" s="591"/>
      <c r="F247" s="602">
        <f>IF($C$251=0,"",IF(C247="[for completion]","",IF(C247="","",C247/$C$251)))</f>
        <v>0.25111153207102971</v>
      </c>
      <c r="G247" s="602">
        <f t="shared" si="5"/>
        <v>0.20496632996632996</v>
      </c>
    </row>
    <row r="248" spans="1:7" x14ac:dyDescent="0.35">
      <c r="A248" s="591" t="s">
        <v>2123</v>
      </c>
      <c r="B248" s="591" t="s">
        <v>647</v>
      </c>
      <c r="C248" s="608">
        <v>67.083146330000005</v>
      </c>
      <c r="D248" s="616">
        <v>504</v>
      </c>
      <c r="E248" s="591"/>
      <c r="F248" s="602">
        <f t="shared" si="4"/>
        <v>0.26660705805066798</v>
      </c>
      <c r="G248" s="602">
        <f t="shared" si="5"/>
        <v>0.21212121212121213</v>
      </c>
    </row>
    <row r="249" spans="1:7" x14ac:dyDescent="0.35">
      <c r="A249" s="591" t="s">
        <v>2124</v>
      </c>
      <c r="B249" s="591" t="s">
        <v>649</v>
      </c>
      <c r="C249" s="608">
        <v>2.5817022199999995</v>
      </c>
      <c r="D249" s="616">
        <v>19</v>
      </c>
      <c r="E249" s="591"/>
      <c r="F249" s="602">
        <f t="shared" si="4"/>
        <v>1.0260401774406132E-2</v>
      </c>
      <c r="G249" s="602">
        <f t="shared" si="5"/>
        <v>7.9966329966329967E-3</v>
      </c>
    </row>
    <row r="250" spans="1:7" x14ac:dyDescent="0.35">
      <c r="A250" s="591" t="s">
        <v>2125</v>
      </c>
      <c r="B250" s="591" t="s">
        <v>651</v>
      </c>
      <c r="C250" s="608">
        <v>0</v>
      </c>
      <c r="D250" s="616">
        <v>0</v>
      </c>
      <c r="E250" s="591"/>
      <c r="F250" s="602">
        <f t="shared" si="4"/>
        <v>0</v>
      </c>
      <c r="G250" s="602">
        <f t="shared" si="5"/>
        <v>0</v>
      </c>
    </row>
    <row r="251" spans="1:7" x14ac:dyDescent="0.35">
      <c r="A251" s="591" t="s">
        <v>2126</v>
      </c>
      <c r="B251" s="634" t="s">
        <v>87</v>
      </c>
      <c r="C251" s="609">
        <f>SUM(C243:C250)</f>
        <v>251.61804350000003</v>
      </c>
      <c r="D251" s="636">
        <f>SUM(D243:D250)</f>
        <v>2376</v>
      </c>
      <c r="E251" s="591"/>
      <c r="F251" s="635">
        <f>SUM(F240:F250)</f>
        <v>1</v>
      </c>
      <c r="G251" s="635">
        <f>SUM(G240:G250)</f>
        <v>1</v>
      </c>
    </row>
    <row r="252" spans="1:7" x14ac:dyDescent="0.35">
      <c r="A252" s="591" t="s">
        <v>2127</v>
      </c>
      <c r="B252" s="612" t="s">
        <v>654</v>
      </c>
      <c r="C252" s="608"/>
      <c r="D252" s="616"/>
      <c r="E252" s="591"/>
      <c r="F252" s="602" t="s">
        <v>1505</v>
      </c>
      <c r="G252" s="602" t="s">
        <v>1505</v>
      </c>
    </row>
    <row r="253" spans="1:7" x14ac:dyDescent="0.35">
      <c r="A253" s="591" t="s">
        <v>2128</v>
      </c>
      <c r="B253" s="612" t="s">
        <v>656</v>
      </c>
      <c r="C253" s="608"/>
      <c r="D253" s="616"/>
      <c r="E253" s="591"/>
      <c r="F253" s="602" t="s">
        <v>1505</v>
      </c>
      <c r="G253" s="602" t="s">
        <v>1505</v>
      </c>
    </row>
    <row r="254" spans="1:7" x14ac:dyDescent="0.35">
      <c r="A254" s="591" t="s">
        <v>2129</v>
      </c>
      <c r="B254" s="612" t="s">
        <v>658</v>
      </c>
      <c r="C254" s="608"/>
      <c r="D254" s="616"/>
      <c r="E254" s="591"/>
      <c r="F254" s="602" t="s">
        <v>1505</v>
      </c>
      <c r="G254" s="602" t="s">
        <v>1505</v>
      </c>
    </row>
    <row r="255" spans="1:7" x14ac:dyDescent="0.35">
      <c r="A255" s="591" t="s">
        <v>2130</v>
      </c>
      <c r="B255" s="612" t="s">
        <v>660</v>
      </c>
      <c r="C255" s="608"/>
      <c r="D255" s="616"/>
      <c r="E255" s="591"/>
      <c r="F255" s="602" t="s">
        <v>1505</v>
      </c>
      <c r="G255" s="602" t="s">
        <v>1505</v>
      </c>
    </row>
    <row r="256" spans="1:7" x14ac:dyDescent="0.35">
      <c r="A256" s="591" t="s">
        <v>2131</v>
      </c>
      <c r="B256" s="612" t="s">
        <v>662</v>
      </c>
      <c r="C256" s="608"/>
      <c r="D256" s="616"/>
      <c r="E256" s="591"/>
      <c r="F256" s="602" t="s">
        <v>1505</v>
      </c>
      <c r="G256" s="602" t="s">
        <v>1505</v>
      </c>
    </row>
    <row r="257" spans="1:7" x14ac:dyDescent="0.35">
      <c r="A257" s="591" t="s">
        <v>2132</v>
      </c>
      <c r="B257" s="612" t="s">
        <v>664</v>
      </c>
      <c r="C257" s="608"/>
      <c r="D257" s="616"/>
      <c r="E257" s="591"/>
      <c r="F257" s="602" t="s">
        <v>1505</v>
      </c>
      <c r="G257" s="602" t="s">
        <v>1505</v>
      </c>
    </row>
    <row r="258" spans="1:7" x14ac:dyDescent="0.35">
      <c r="A258" s="591" t="s">
        <v>2133</v>
      </c>
      <c r="B258" s="612"/>
      <c r="C258" s="591"/>
      <c r="D258" s="591"/>
      <c r="E258" s="591"/>
      <c r="F258" s="602"/>
      <c r="G258" s="602"/>
    </row>
    <row r="259" spans="1:7" x14ac:dyDescent="0.35">
      <c r="A259" s="591" t="s">
        <v>2134</v>
      </c>
      <c r="B259" s="612"/>
      <c r="C259" s="591"/>
      <c r="D259" s="591"/>
      <c r="E259" s="591"/>
      <c r="F259" s="602"/>
      <c r="G259" s="602"/>
    </row>
    <row r="260" spans="1:7" x14ac:dyDescent="0.35">
      <c r="A260" s="591" t="s">
        <v>2135</v>
      </c>
      <c r="B260" s="612"/>
      <c r="C260" s="591"/>
      <c r="D260" s="591"/>
      <c r="E260" s="591"/>
      <c r="F260" s="602"/>
      <c r="G260" s="602"/>
    </row>
    <row r="261" spans="1:7" x14ac:dyDescent="0.35">
      <c r="A261" s="598"/>
      <c r="B261" s="598" t="s">
        <v>668</v>
      </c>
      <c r="C261" s="598" t="s">
        <v>601</v>
      </c>
      <c r="D261" s="598" t="s">
        <v>602</v>
      </c>
      <c r="E261" s="598"/>
      <c r="F261" s="598" t="s">
        <v>429</v>
      </c>
      <c r="G261" s="598" t="s">
        <v>603</v>
      </c>
    </row>
    <row r="262" spans="1:7" x14ac:dyDescent="0.35">
      <c r="A262" s="591" t="s">
        <v>2136</v>
      </c>
      <c r="B262" s="591" t="s">
        <v>634</v>
      </c>
      <c r="C262" s="620">
        <v>0.66727789707261342</v>
      </c>
      <c r="D262" s="591"/>
      <c r="E262" s="591"/>
      <c r="F262" s="621"/>
      <c r="G262" s="621"/>
    </row>
    <row r="263" spans="1:7" x14ac:dyDescent="0.35">
      <c r="A263" s="591"/>
      <c r="B263" s="591"/>
      <c r="C263" s="591"/>
      <c r="D263" s="591"/>
      <c r="E263" s="591"/>
      <c r="F263" s="621"/>
      <c r="G263" s="621"/>
    </row>
    <row r="264" spans="1:7" x14ac:dyDescent="0.35">
      <c r="A264" s="591"/>
      <c r="B264" s="603" t="s">
        <v>635</v>
      </c>
      <c r="C264" s="591"/>
      <c r="D264" s="591"/>
      <c r="E264" s="591"/>
      <c r="F264" s="621"/>
      <c r="G264" s="621"/>
    </row>
    <row r="265" spans="1:7" x14ac:dyDescent="0.35">
      <c r="A265" s="591" t="s">
        <v>2137</v>
      </c>
      <c r="B265" s="591" t="s">
        <v>637</v>
      </c>
      <c r="C265" s="608">
        <v>24.00046209000001</v>
      </c>
      <c r="D265" s="616">
        <v>464</v>
      </c>
      <c r="E265" s="591"/>
      <c r="F265" s="602">
        <f>IF($C$273=0,"",IF(C265="[for completion]","",IF(C265="","",C265/$C$273)))</f>
        <v>9.5384503258010622E-2</v>
      </c>
      <c r="G265" s="602">
        <f>IF($D$273=0,"",IF(D265="[for completion]","",IF(D265="","",D265/$D$273)))</f>
        <v>0.19528619528619529</v>
      </c>
    </row>
    <row r="266" spans="1:7" x14ac:dyDescent="0.35">
      <c r="A266" s="591" t="s">
        <v>2138</v>
      </c>
      <c r="B266" s="591" t="s">
        <v>639</v>
      </c>
      <c r="C266" s="608">
        <v>21.36784759</v>
      </c>
      <c r="D266" s="616">
        <v>255</v>
      </c>
      <c r="E266" s="591"/>
      <c r="F266" s="602">
        <f t="shared" ref="F266:F272" si="6">IF($C$273=0,"",IF(C266="[for completion]","",IF(C266="","",C266/$C$273)))</f>
        <v>8.4921761940335558E-2</v>
      </c>
      <c r="G266" s="602">
        <f t="shared" ref="G266:G272" si="7">IF($D$273=0,"",IF(D266="[for completion]","",IF(D266="","",D266/$D$273)))</f>
        <v>0.10732323232323232</v>
      </c>
    </row>
    <row r="267" spans="1:7" x14ac:dyDescent="0.35">
      <c r="A267" s="591" t="s">
        <v>2139</v>
      </c>
      <c r="B267" s="591" t="s">
        <v>641</v>
      </c>
      <c r="C267" s="608">
        <v>29.338162510000007</v>
      </c>
      <c r="D267" s="616">
        <v>278</v>
      </c>
      <c r="E267" s="591"/>
      <c r="F267" s="602">
        <f t="shared" si="6"/>
        <v>0.11659800744774491</v>
      </c>
      <c r="G267" s="602">
        <f t="shared" si="7"/>
        <v>0.117003367003367</v>
      </c>
    </row>
    <row r="268" spans="1:7" x14ac:dyDescent="0.35">
      <c r="A268" s="591" t="s">
        <v>2140</v>
      </c>
      <c r="B268" s="591" t="s">
        <v>643</v>
      </c>
      <c r="C268" s="608">
        <v>44.062530359999997</v>
      </c>
      <c r="D268" s="616">
        <v>369</v>
      </c>
      <c r="E268" s="591"/>
      <c r="F268" s="602">
        <f t="shared" si="6"/>
        <v>0.17511673545780509</v>
      </c>
      <c r="G268" s="602">
        <f t="shared" si="7"/>
        <v>0.1553030303030303</v>
      </c>
    </row>
    <row r="269" spans="1:7" x14ac:dyDescent="0.35">
      <c r="A269" s="591" t="s">
        <v>2141</v>
      </c>
      <c r="B269" s="591" t="s">
        <v>645</v>
      </c>
      <c r="C269" s="608">
        <v>63.184192400000008</v>
      </c>
      <c r="D269" s="616">
        <v>487</v>
      </c>
      <c r="E269" s="591"/>
      <c r="F269" s="602">
        <f t="shared" si="6"/>
        <v>0.25111153207102971</v>
      </c>
      <c r="G269" s="602">
        <f t="shared" si="7"/>
        <v>0.20496632996632996</v>
      </c>
    </row>
    <row r="270" spans="1:7" x14ac:dyDescent="0.35">
      <c r="A270" s="591" t="s">
        <v>2142</v>
      </c>
      <c r="B270" s="591" t="s">
        <v>647</v>
      </c>
      <c r="C270" s="608">
        <v>67.083146330000005</v>
      </c>
      <c r="D270" s="616">
        <v>504</v>
      </c>
      <c r="E270" s="591"/>
      <c r="F270" s="602">
        <f t="shared" si="6"/>
        <v>0.26660705805066798</v>
      </c>
      <c r="G270" s="602">
        <f t="shared" si="7"/>
        <v>0.21212121212121213</v>
      </c>
    </row>
    <row r="271" spans="1:7" x14ac:dyDescent="0.35">
      <c r="A271" s="591" t="s">
        <v>2143</v>
      </c>
      <c r="B271" s="591" t="s">
        <v>649</v>
      </c>
      <c r="C271" s="608">
        <v>2.5817022199999995</v>
      </c>
      <c r="D271" s="616">
        <v>19</v>
      </c>
      <c r="E271" s="591"/>
      <c r="F271" s="602">
        <f t="shared" si="6"/>
        <v>1.0260401774406132E-2</v>
      </c>
      <c r="G271" s="602">
        <f t="shared" si="7"/>
        <v>7.9966329966329967E-3</v>
      </c>
    </row>
    <row r="272" spans="1:7" x14ac:dyDescent="0.35">
      <c r="A272" s="591" t="s">
        <v>2144</v>
      </c>
      <c r="B272" s="591" t="s">
        <v>651</v>
      </c>
      <c r="C272" s="608">
        <v>0</v>
      </c>
      <c r="D272" s="616">
        <v>0</v>
      </c>
      <c r="E272" s="591"/>
      <c r="F272" s="602">
        <f t="shared" si="6"/>
        <v>0</v>
      </c>
      <c r="G272" s="602">
        <f t="shared" si="7"/>
        <v>0</v>
      </c>
    </row>
    <row r="273" spans="1:7" x14ac:dyDescent="0.35">
      <c r="A273" s="591" t="s">
        <v>2145</v>
      </c>
      <c r="B273" s="634" t="s">
        <v>87</v>
      </c>
      <c r="C273" s="609">
        <f>SUM(C265:C272)</f>
        <v>251.61804350000003</v>
      </c>
      <c r="D273" s="636">
        <f>SUM(D265:D272)</f>
        <v>2376</v>
      </c>
      <c r="E273" s="591"/>
      <c r="F273" s="635">
        <f>SUM(F265:F272)</f>
        <v>1</v>
      </c>
      <c r="G273" s="635">
        <f>SUM(G265:G272)</f>
        <v>1</v>
      </c>
    </row>
    <row r="274" spans="1:7" x14ac:dyDescent="0.35">
      <c r="A274" s="591" t="s">
        <v>2146</v>
      </c>
      <c r="B274" s="612" t="s">
        <v>654</v>
      </c>
      <c r="C274" s="608"/>
      <c r="D274" s="616"/>
      <c r="E274" s="591"/>
      <c r="F274" s="602" t="s">
        <v>1505</v>
      </c>
      <c r="G274" s="602" t="s">
        <v>1505</v>
      </c>
    </row>
    <row r="275" spans="1:7" x14ac:dyDescent="0.35">
      <c r="A275" s="591" t="s">
        <v>2147</v>
      </c>
      <c r="B275" s="612" t="s">
        <v>656</v>
      </c>
      <c r="C275" s="608"/>
      <c r="D275" s="616"/>
      <c r="E275" s="591"/>
      <c r="F275" s="602" t="s">
        <v>1505</v>
      </c>
      <c r="G275" s="602" t="s">
        <v>1505</v>
      </c>
    </row>
    <row r="276" spans="1:7" x14ac:dyDescent="0.35">
      <c r="A276" s="591" t="s">
        <v>2148</v>
      </c>
      <c r="B276" s="612" t="s">
        <v>658</v>
      </c>
      <c r="C276" s="608"/>
      <c r="D276" s="616"/>
      <c r="E276" s="591"/>
      <c r="F276" s="602" t="s">
        <v>1505</v>
      </c>
      <c r="G276" s="602" t="s">
        <v>1505</v>
      </c>
    </row>
    <row r="277" spans="1:7" x14ac:dyDescent="0.35">
      <c r="A277" s="591" t="s">
        <v>2149</v>
      </c>
      <c r="B277" s="612" t="s">
        <v>660</v>
      </c>
      <c r="C277" s="608"/>
      <c r="D277" s="616"/>
      <c r="E277" s="591"/>
      <c r="F277" s="602" t="s">
        <v>1505</v>
      </c>
      <c r="G277" s="602" t="s">
        <v>1505</v>
      </c>
    </row>
    <row r="278" spans="1:7" x14ac:dyDescent="0.35">
      <c r="A278" s="591" t="s">
        <v>2150</v>
      </c>
      <c r="B278" s="612" t="s">
        <v>662</v>
      </c>
      <c r="C278" s="608"/>
      <c r="D278" s="616"/>
      <c r="E278" s="591"/>
      <c r="F278" s="602" t="s">
        <v>1505</v>
      </c>
      <c r="G278" s="602" t="s">
        <v>1505</v>
      </c>
    </row>
    <row r="279" spans="1:7" x14ac:dyDescent="0.35">
      <c r="A279" s="591" t="s">
        <v>2151</v>
      </c>
      <c r="B279" s="612" t="s">
        <v>664</v>
      </c>
      <c r="C279" s="608"/>
      <c r="D279" s="616"/>
      <c r="E279" s="591"/>
      <c r="F279" s="602" t="s">
        <v>1505</v>
      </c>
      <c r="G279" s="602" t="s">
        <v>1505</v>
      </c>
    </row>
    <row r="280" spans="1:7" x14ac:dyDescent="0.35">
      <c r="A280" s="591" t="s">
        <v>2152</v>
      </c>
      <c r="B280" s="612"/>
      <c r="C280" s="591"/>
      <c r="D280" s="591"/>
      <c r="E280" s="591"/>
      <c r="F280" s="637"/>
      <c r="G280" s="637"/>
    </row>
    <row r="281" spans="1:7" x14ac:dyDescent="0.35">
      <c r="A281" s="591" t="s">
        <v>2153</v>
      </c>
      <c r="B281" s="612"/>
      <c r="C281" s="591"/>
      <c r="D281" s="591"/>
      <c r="E281" s="591"/>
      <c r="F281" s="637"/>
      <c r="G281" s="637"/>
    </row>
    <row r="282" spans="1:7" x14ac:dyDescent="0.35">
      <c r="A282" s="591" t="s">
        <v>2154</v>
      </c>
      <c r="B282" s="612"/>
      <c r="C282" s="591"/>
      <c r="D282" s="591"/>
      <c r="E282" s="591"/>
      <c r="F282" s="637"/>
      <c r="G282" s="637"/>
    </row>
    <row r="283" spans="1:7" x14ac:dyDescent="0.35">
      <c r="A283" s="598"/>
      <c r="B283" s="598" t="s">
        <v>688</v>
      </c>
      <c r="C283" s="598" t="s">
        <v>429</v>
      </c>
      <c r="D283" s="598"/>
      <c r="E283" s="598"/>
      <c r="F283" s="598"/>
      <c r="G283" s="598"/>
    </row>
    <row r="284" spans="1:7" x14ac:dyDescent="0.35">
      <c r="A284" s="591" t="s">
        <v>2155</v>
      </c>
      <c r="B284" s="591" t="s">
        <v>690</v>
      </c>
      <c r="C284" s="620">
        <v>1</v>
      </c>
      <c r="D284" s="591"/>
      <c r="E284" s="633"/>
      <c r="F284" s="633"/>
      <c r="G284" s="633"/>
    </row>
    <row r="285" spans="1:7" x14ac:dyDescent="0.35">
      <c r="A285" s="591" t="s">
        <v>2156</v>
      </c>
      <c r="B285" s="591" t="s">
        <v>692</v>
      </c>
      <c r="C285" s="620"/>
      <c r="D285" s="591"/>
      <c r="E285" s="633"/>
      <c r="F285" s="633"/>
      <c r="G285" s="583"/>
    </row>
    <row r="286" spans="1:7" x14ac:dyDescent="0.35">
      <c r="A286" s="591" t="s">
        <v>2157</v>
      </c>
      <c r="B286" s="591" t="s">
        <v>694</v>
      </c>
      <c r="C286" s="620"/>
      <c r="D286" s="591"/>
      <c r="E286" s="633"/>
      <c r="F286" s="633"/>
      <c r="G286" s="583"/>
    </row>
    <row r="287" spans="1:7" x14ac:dyDescent="0.35">
      <c r="A287" s="591" t="s">
        <v>2158</v>
      </c>
      <c r="B287" s="591" t="s">
        <v>2159</v>
      </c>
      <c r="C287" s="620"/>
      <c r="D287" s="591"/>
      <c r="E287" s="633"/>
      <c r="F287" s="633"/>
      <c r="G287" s="583"/>
    </row>
    <row r="288" spans="1:7" x14ac:dyDescent="0.35">
      <c r="A288" s="591" t="s">
        <v>2160</v>
      </c>
      <c r="B288" s="603" t="s">
        <v>1124</v>
      </c>
      <c r="C288" s="620"/>
      <c r="D288" s="631"/>
      <c r="E288" s="631"/>
      <c r="F288" s="585"/>
      <c r="G288" s="585"/>
    </row>
    <row r="289" spans="1:7" x14ac:dyDescent="0.35">
      <c r="A289" s="591" t="s">
        <v>2161</v>
      </c>
      <c r="B289" s="591" t="s">
        <v>85</v>
      </c>
      <c r="C289" s="620"/>
      <c r="D289" s="591"/>
      <c r="E289" s="633"/>
      <c r="F289" s="633"/>
      <c r="G289" s="583"/>
    </row>
    <row r="290" spans="1:7" x14ac:dyDescent="0.35">
      <c r="A290" s="591" t="s">
        <v>2162</v>
      </c>
      <c r="B290" s="612" t="s">
        <v>698</v>
      </c>
      <c r="C290" s="638"/>
      <c r="D290" s="591"/>
      <c r="E290" s="633"/>
      <c r="F290" s="633"/>
      <c r="G290" s="583"/>
    </row>
    <row r="291" spans="1:7" x14ac:dyDescent="0.35">
      <c r="A291" s="591" t="s">
        <v>2163</v>
      </c>
      <c r="B291" s="612" t="s">
        <v>700</v>
      </c>
      <c r="C291" s="620"/>
      <c r="D291" s="591"/>
      <c r="E291" s="633"/>
      <c r="F291" s="633"/>
      <c r="G291" s="583"/>
    </row>
    <row r="292" spans="1:7" x14ac:dyDescent="0.35">
      <c r="A292" s="591" t="s">
        <v>2164</v>
      </c>
      <c r="B292" s="612" t="s">
        <v>702</v>
      </c>
      <c r="C292" s="620"/>
      <c r="D292" s="591"/>
      <c r="E292" s="633"/>
      <c r="F292" s="633"/>
      <c r="G292" s="583"/>
    </row>
    <row r="293" spans="1:7" x14ac:dyDescent="0.35">
      <c r="A293" s="591" t="s">
        <v>2165</v>
      </c>
      <c r="B293" s="612" t="s">
        <v>704</v>
      </c>
      <c r="C293" s="620"/>
      <c r="D293" s="591"/>
      <c r="E293" s="633"/>
      <c r="F293" s="633"/>
      <c r="G293" s="583"/>
    </row>
    <row r="294" spans="1:7" x14ac:dyDescent="0.35">
      <c r="A294" s="591" t="s">
        <v>2166</v>
      </c>
      <c r="B294" s="606" t="s">
        <v>89</v>
      </c>
      <c r="C294" s="620"/>
      <c r="D294" s="591"/>
      <c r="E294" s="633"/>
      <c r="F294" s="633"/>
      <c r="G294" s="583"/>
    </row>
    <row r="295" spans="1:7" x14ac:dyDescent="0.35">
      <c r="A295" s="591" t="s">
        <v>2167</v>
      </c>
      <c r="B295" s="606" t="s">
        <v>89</v>
      </c>
      <c r="C295" s="620"/>
      <c r="D295" s="591"/>
      <c r="E295" s="633"/>
      <c r="F295" s="633"/>
      <c r="G295" s="583"/>
    </row>
    <row r="296" spans="1:7" x14ac:dyDescent="0.35">
      <c r="A296" s="591" t="s">
        <v>2168</v>
      </c>
      <c r="B296" s="606" t="s">
        <v>89</v>
      </c>
      <c r="C296" s="620"/>
      <c r="D296" s="591"/>
      <c r="E296" s="633"/>
      <c r="F296" s="633"/>
      <c r="G296" s="583"/>
    </row>
    <row r="297" spans="1:7" x14ac:dyDescent="0.35">
      <c r="A297" s="591" t="s">
        <v>2169</v>
      </c>
      <c r="B297" s="606" t="s">
        <v>89</v>
      </c>
      <c r="C297" s="620"/>
      <c r="D297" s="591"/>
      <c r="E297" s="633"/>
      <c r="F297" s="633"/>
      <c r="G297" s="583"/>
    </row>
    <row r="298" spans="1:7" x14ac:dyDescent="0.35">
      <c r="A298" s="591" t="s">
        <v>2170</v>
      </c>
      <c r="B298" s="606" t="s">
        <v>89</v>
      </c>
      <c r="C298" s="620"/>
      <c r="D298" s="591"/>
      <c r="E298" s="633"/>
      <c r="F298" s="633"/>
      <c r="G298" s="583"/>
    </row>
    <row r="299" spans="1:7" x14ac:dyDescent="0.35">
      <c r="A299" s="591" t="s">
        <v>2171</v>
      </c>
      <c r="B299" s="606" t="s">
        <v>89</v>
      </c>
      <c r="C299" s="620"/>
      <c r="D299" s="591"/>
      <c r="E299" s="633"/>
      <c r="F299" s="633"/>
      <c r="G299" s="583"/>
    </row>
    <row r="300" spans="1:7" x14ac:dyDescent="0.35">
      <c r="A300" s="598"/>
      <c r="B300" s="598" t="s">
        <v>710</v>
      </c>
      <c r="C300" s="598" t="s">
        <v>429</v>
      </c>
      <c r="D300" s="598"/>
      <c r="E300" s="598"/>
      <c r="F300" s="598"/>
      <c r="G300" s="598"/>
    </row>
    <row r="301" spans="1:7" x14ac:dyDescent="0.35">
      <c r="A301" s="591" t="s">
        <v>2172</v>
      </c>
      <c r="B301" s="591" t="s">
        <v>1125</v>
      </c>
      <c r="C301" s="620">
        <v>1</v>
      </c>
      <c r="D301" s="591"/>
      <c r="E301" s="583"/>
      <c r="F301" s="583"/>
      <c r="G301" s="583"/>
    </row>
    <row r="302" spans="1:7" x14ac:dyDescent="0.35">
      <c r="A302" s="591" t="s">
        <v>2173</v>
      </c>
      <c r="B302" s="591" t="s">
        <v>712</v>
      </c>
      <c r="C302" s="620"/>
      <c r="D302" s="591"/>
      <c r="E302" s="583"/>
      <c r="F302" s="583"/>
      <c r="G302" s="583"/>
    </row>
    <row r="303" spans="1:7" x14ac:dyDescent="0.35">
      <c r="A303" s="591" t="s">
        <v>2174</v>
      </c>
      <c r="B303" s="591" t="s">
        <v>85</v>
      </c>
      <c r="C303" s="620"/>
      <c r="D303" s="591"/>
      <c r="E303" s="583"/>
      <c r="F303" s="583"/>
      <c r="G303" s="583"/>
    </row>
    <row r="304" spans="1:7" x14ac:dyDescent="0.35">
      <c r="A304" s="591" t="s">
        <v>2175</v>
      </c>
      <c r="B304" s="591"/>
      <c r="C304" s="611"/>
      <c r="D304" s="591"/>
      <c r="E304" s="583"/>
      <c r="F304" s="583"/>
      <c r="G304" s="583"/>
    </row>
    <row r="305" spans="1:7" x14ac:dyDescent="0.35">
      <c r="A305" s="591" t="s">
        <v>2176</v>
      </c>
      <c r="B305" s="591"/>
      <c r="C305" s="611"/>
      <c r="D305" s="591"/>
      <c r="E305" s="583"/>
      <c r="F305" s="583"/>
      <c r="G305" s="583"/>
    </row>
    <row r="306" spans="1:7" x14ac:dyDescent="0.35">
      <c r="A306" s="591" t="s">
        <v>2177</v>
      </c>
      <c r="B306" s="591"/>
      <c r="C306" s="611"/>
      <c r="D306" s="591"/>
      <c r="E306" s="583"/>
      <c r="F306" s="583"/>
      <c r="G306" s="583"/>
    </row>
    <row r="307" spans="1:7" x14ac:dyDescent="0.35">
      <c r="A307" s="598"/>
      <c r="B307" s="598" t="s">
        <v>2178</v>
      </c>
      <c r="C307" s="598" t="s">
        <v>58</v>
      </c>
      <c r="D307" s="598" t="s">
        <v>1734</v>
      </c>
      <c r="E307" s="598"/>
      <c r="F307" s="598" t="s">
        <v>429</v>
      </c>
      <c r="G307" s="598" t="s">
        <v>1735</v>
      </c>
    </row>
    <row r="308" spans="1:7" x14ac:dyDescent="0.35">
      <c r="A308" s="591" t="s">
        <v>2179</v>
      </c>
      <c r="B308" s="607"/>
      <c r="C308" s="608"/>
      <c r="D308" s="616"/>
      <c r="E308" s="593"/>
      <c r="F308" s="602" t="str">
        <f>IF($C$326=0,"",IF(C308="[for completion]","",IF(C308="","",C308/$C$326)))</f>
        <v/>
      </c>
      <c r="G308" s="602" t="str">
        <f>IF($D$326=0,"",IF(D308="[for completion]","",IF(D308="","",D308/$D$326)))</f>
        <v/>
      </c>
    </row>
    <row r="309" spans="1:7" x14ac:dyDescent="0.35">
      <c r="A309" s="591" t="s">
        <v>2180</v>
      </c>
      <c r="B309" s="607"/>
      <c r="C309" s="608"/>
      <c r="D309" s="616"/>
      <c r="E309" s="593"/>
      <c r="F309" s="602" t="str">
        <f t="shared" ref="F309:F325" si="8">IF($C$326=0,"",IF(C309="[for completion]","",IF(C309="","",C309/$C$326)))</f>
        <v/>
      </c>
      <c r="G309" s="602" t="str">
        <f t="shared" ref="G309:G325" si="9">IF($D$326=0,"",IF(D309="[for completion]","",IF(D309="","",D309/$D$326)))</f>
        <v/>
      </c>
    </row>
    <row r="310" spans="1:7" x14ac:dyDescent="0.35">
      <c r="A310" s="591" t="s">
        <v>2181</v>
      </c>
      <c r="B310" s="607"/>
      <c r="C310" s="608"/>
      <c r="D310" s="616"/>
      <c r="E310" s="593"/>
      <c r="F310" s="602" t="str">
        <f t="shared" si="8"/>
        <v/>
      </c>
      <c r="G310" s="602" t="str">
        <f t="shared" si="9"/>
        <v/>
      </c>
    </row>
    <row r="311" spans="1:7" x14ac:dyDescent="0.35">
      <c r="A311" s="591" t="s">
        <v>2182</v>
      </c>
      <c r="B311" s="607"/>
      <c r="C311" s="608"/>
      <c r="D311" s="616"/>
      <c r="E311" s="593"/>
      <c r="F311" s="602" t="str">
        <f t="shared" si="8"/>
        <v/>
      </c>
      <c r="G311" s="602" t="str">
        <f t="shared" si="9"/>
        <v/>
      </c>
    </row>
    <row r="312" spans="1:7" x14ac:dyDescent="0.35">
      <c r="A312" s="591" t="s">
        <v>2183</v>
      </c>
      <c r="B312" s="607"/>
      <c r="C312" s="608"/>
      <c r="D312" s="616"/>
      <c r="E312" s="593"/>
      <c r="F312" s="602" t="str">
        <f t="shared" si="8"/>
        <v/>
      </c>
      <c r="G312" s="602" t="str">
        <f t="shared" si="9"/>
        <v/>
      </c>
    </row>
    <row r="313" spans="1:7" x14ac:dyDescent="0.35">
      <c r="A313" s="591" t="s">
        <v>2184</v>
      </c>
      <c r="B313" s="607"/>
      <c r="C313" s="608"/>
      <c r="D313" s="616"/>
      <c r="E313" s="593"/>
      <c r="F313" s="602" t="str">
        <f t="shared" si="8"/>
        <v/>
      </c>
      <c r="G313" s="602" t="str">
        <f t="shared" si="9"/>
        <v/>
      </c>
    </row>
    <row r="314" spans="1:7" x14ac:dyDescent="0.35">
      <c r="A314" s="591" t="s">
        <v>2185</v>
      </c>
      <c r="B314" s="607"/>
      <c r="C314" s="608"/>
      <c r="D314" s="616"/>
      <c r="E314" s="593"/>
      <c r="F314" s="602" t="str">
        <f>IF($C$326=0,"",IF(C314="[for completion]","",IF(C314="","",C314/$C$326)))</f>
        <v/>
      </c>
      <c r="G314" s="602" t="str">
        <f t="shared" si="9"/>
        <v/>
      </c>
    </row>
    <row r="315" spans="1:7" x14ac:dyDescent="0.35">
      <c r="A315" s="591" t="s">
        <v>2186</v>
      </c>
      <c r="B315" s="607"/>
      <c r="C315" s="608"/>
      <c r="D315" s="616"/>
      <c r="E315" s="593"/>
      <c r="F315" s="602" t="str">
        <f t="shared" si="8"/>
        <v/>
      </c>
      <c r="G315" s="602" t="str">
        <f t="shared" si="9"/>
        <v/>
      </c>
    </row>
    <row r="316" spans="1:7" x14ac:dyDescent="0.35">
      <c r="A316" s="591" t="s">
        <v>2187</v>
      </c>
      <c r="B316" s="607"/>
      <c r="C316" s="608"/>
      <c r="D316" s="616"/>
      <c r="E316" s="593"/>
      <c r="F316" s="602" t="str">
        <f t="shared" si="8"/>
        <v/>
      </c>
      <c r="G316" s="602" t="str">
        <f t="shared" si="9"/>
        <v/>
      </c>
    </row>
    <row r="317" spans="1:7" x14ac:dyDescent="0.35">
      <c r="A317" s="591" t="s">
        <v>2188</v>
      </c>
      <c r="B317" s="607"/>
      <c r="C317" s="608"/>
      <c r="D317" s="616"/>
      <c r="E317" s="593"/>
      <c r="F317" s="602" t="str">
        <f t="shared" si="8"/>
        <v/>
      </c>
      <c r="G317" s="602" t="str">
        <f>IF($D$326=0,"",IF(D317="[for completion]","",IF(D317="","",D317/$D$326)))</f>
        <v/>
      </c>
    </row>
    <row r="318" spans="1:7" x14ac:dyDescent="0.35">
      <c r="A318" s="591" t="s">
        <v>2189</v>
      </c>
      <c r="B318" s="607"/>
      <c r="C318" s="608"/>
      <c r="D318" s="616"/>
      <c r="E318" s="593"/>
      <c r="F318" s="602" t="str">
        <f t="shared" si="8"/>
        <v/>
      </c>
      <c r="G318" s="602" t="str">
        <f t="shared" si="9"/>
        <v/>
      </c>
    </row>
    <row r="319" spans="1:7" x14ac:dyDescent="0.35">
      <c r="A319" s="591" t="s">
        <v>2190</v>
      </c>
      <c r="B319" s="607"/>
      <c r="C319" s="608"/>
      <c r="D319" s="616"/>
      <c r="E319" s="593"/>
      <c r="F319" s="602" t="str">
        <f t="shared" si="8"/>
        <v/>
      </c>
      <c r="G319" s="602" t="str">
        <f t="shared" si="9"/>
        <v/>
      </c>
    </row>
    <row r="320" spans="1:7" x14ac:dyDescent="0.35">
      <c r="A320" s="591" t="s">
        <v>2191</v>
      </c>
      <c r="B320" s="607"/>
      <c r="C320" s="608"/>
      <c r="D320" s="616"/>
      <c r="E320" s="593"/>
      <c r="F320" s="602" t="str">
        <f t="shared" si="8"/>
        <v/>
      </c>
      <c r="G320" s="602" t="str">
        <f t="shared" si="9"/>
        <v/>
      </c>
    </row>
    <row r="321" spans="1:7" x14ac:dyDescent="0.35">
      <c r="A321" s="591" t="s">
        <v>2192</v>
      </c>
      <c r="B321" s="607"/>
      <c r="C321" s="608"/>
      <c r="D321" s="616"/>
      <c r="E321" s="593"/>
      <c r="F321" s="602" t="str">
        <f t="shared" si="8"/>
        <v/>
      </c>
      <c r="G321" s="602" t="str">
        <f t="shared" si="9"/>
        <v/>
      </c>
    </row>
    <row r="322" spans="1:7" x14ac:dyDescent="0.35">
      <c r="A322" s="591" t="s">
        <v>2193</v>
      </c>
      <c r="B322" s="607"/>
      <c r="C322" s="608"/>
      <c r="D322" s="616"/>
      <c r="E322" s="593"/>
      <c r="F322" s="602" t="str">
        <f t="shared" si="8"/>
        <v/>
      </c>
      <c r="G322" s="602" t="str">
        <f t="shared" si="9"/>
        <v/>
      </c>
    </row>
    <row r="323" spans="1:7" x14ac:dyDescent="0.35">
      <c r="A323" s="591" t="s">
        <v>2194</v>
      </c>
      <c r="B323" s="607"/>
      <c r="C323" s="608"/>
      <c r="D323" s="616"/>
      <c r="E323" s="593"/>
      <c r="F323" s="602" t="str">
        <f t="shared" si="8"/>
        <v/>
      </c>
      <c r="G323" s="602" t="str">
        <f t="shared" si="9"/>
        <v/>
      </c>
    </row>
    <row r="324" spans="1:7" x14ac:dyDescent="0.35">
      <c r="A324" s="591" t="s">
        <v>2195</v>
      </c>
      <c r="B324" s="607"/>
      <c r="C324" s="608"/>
      <c r="D324" s="616"/>
      <c r="E324" s="593"/>
      <c r="F324" s="602" t="str">
        <f t="shared" si="8"/>
        <v/>
      </c>
      <c r="G324" s="602" t="str">
        <f t="shared" si="9"/>
        <v/>
      </c>
    </row>
    <row r="325" spans="1:7" x14ac:dyDescent="0.35">
      <c r="A325" s="591" t="s">
        <v>2196</v>
      </c>
      <c r="B325" s="603" t="s">
        <v>1754</v>
      </c>
      <c r="C325" s="608">
        <v>251.61804350000003</v>
      </c>
      <c r="D325" s="616">
        <v>2376</v>
      </c>
      <c r="E325" s="593"/>
      <c r="F325" s="602">
        <f t="shared" si="8"/>
        <v>1</v>
      </c>
      <c r="G325" s="602">
        <f t="shared" si="9"/>
        <v>1</v>
      </c>
    </row>
    <row r="326" spans="1:7" x14ac:dyDescent="0.35">
      <c r="A326" s="591" t="s">
        <v>2197</v>
      </c>
      <c r="B326" s="603" t="s">
        <v>87</v>
      </c>
      <c r="C326" s="609">
        <f>SUM(C308:C325)</f>
        <v>251.61804350000003</v>
      </c>
      <c r="D326" s="636">
        <f>SUM(D308:D325)</f>
        <v>2376</v>
      </c>
      <c r="E326" s="593"/>
      <c r="F326" s="635">
        <f>SUM(F318:F325)</f>
        <v>1</v>
      </c>
      <c r="G326" s="635">
        <f>SUM(G318:G325)</f>
        <v>1</v>
      </c>
    </row>
    <row r="327" spans="1:7" x14ac:dyDescent="0.35">
      <c r="A327" s="591" t="s">
        <v>2198</v>
      </c>
      <c r="B327" s="603"/>
      <c r="C327" s="591"/>
      <c r="D327" s="591"/>
      <c r="E327" s="593"/>
      <c r="F327" s="593"/>
      <c r="G327" s="593"/>
    </row>
    <row r="328" spans="1:7" x14ac:dyDescent="0.35">
      <c r="A328" s="591" t="s">
        <v>2199</v>
      </c>
      <c r="B328" s="603"/>
      <c r="C328" s="591"/>
      <c r="D328" s="591"/>
      <c r="E328" s="593"/>
      <c r="F328" s="593"/>
      <c r="G328" s="593"/>
    </row>
    <row r="329" spans="1:7" x14ac:dyDescent="0.35">
      <c r="A329" s="591" t="s">
        <v>2200</v>
      </c>
      <c r="B329" s="603"/>
      <c r="C329" s="591"/>
      <c r="D329" s="591"/>
      <c r="E329" s="593"/>
      <c r="F329" s="593"/>
      <c r="G329" s="593"/>
    </row>
    <row r="330" spans="1:7" x14ac:dyDescent="0.35">
      <c r="A330" s="598"/>
      <c r="B330" s="598" t="s">
        <v>2748</v>
      </c>
      <c r="C330" s="598" t="s">
        <v>58</v>
      </c>
      <c r="D330" s="598" t="s">
        <v>1734</v>
      </c>
      <c r="E330" s="598"/>
      <c r="F330" s="598" t="s">
        <v>429</v>
      </c>
      <c r="G330" s="598" t="s">
        <v>1735</v>
      </c>
    </row>
    <row r="331" spans="1:7" x14ac:dyDescent="0.35">
      <c r="A331" s="591" t="s">
        <v>2201</v>
      </c>
      <c r="B331" s="607"/>
      <c r="C331" s="608"/>
      <c r="D331" s="616"/>
      <c r="E331" s="593"/>
      <c r="F331" s="602" t="str">
        <f>IF($C$349=0,"",IF(C331="[for completion]","",IF(C331="","",C331/$C$349)))</f>
        <v/>
      </c>
      <c r="G331" s="602" t="str">
        <f>IF($D$349=0,"",IF(D331="[for completion]","",IF(D331="","",D331/$D$349)))</f>
        <v/>
      </c>
    </row>
    <row r="332" spans="1:7" x14ac:dyDescent="0.35">
      <c r="A332" s="591" t="s">
        <v>2202</v>
      </c>
      <c r="B332" s="607"/>
      <c r="C332" s="608"/>
      <c r="D332" s="616"/>
      <c r="E332" s="593"/>
      <c r="F332" s="602" t="str">
        <f t="shared" ref="F332:F348" si="10">IF($C$349=0,"",IF(C332="[for completion]","",IF(C332="","",C332/$C$349)))</f>
        <v/>
      </c>
      <c r="G332" s="602" t="str">
        <f t="shared" ref="G332:G348" si="11">IF($D$349=0,"",IF(D332="[for completion]","",IF(D332="","",D332/$D$349)))</f>
        <v/>
      </c>
    </row>
    <row r="333" spans="1:7" x14ac:dyDescent="0.35">
      <c r="A333" s="591" t="s">
        <v>2203</v>
      </c>
      <c r="B333" s="607"/>
      <c r="C333" s="608"/>
      <c r="D333" s="616"/>
      <c r="E333" s="593"/>
      <c r="F333" s="602" t="str">
        <f t="shared" si="10"/>
        <v/>
      </c>
      <c r="G333" s="602" t="str">
        <f t="shared" si="11"/>
        <v/>
      </c>
    </row>
    <row r="334" spans="1:7" x14ac:dyDescent="0.35">
      <c r="A334" s="591" t="s">
        <v>2204</v>
      </c>
      <c r="B334" s="607"/>
      <c r="C334" s="608"/>
      <c r="D334" s="616"/>
      <c r="E334" s="593"/>
      <c r="F334" s="602" t="str">
        <f t="shared" si="10"/>
        <v/>
      </c>
      <c r="G334" s="602" t="str">
        <f t="shared" si="11"/>
        <v/>
      </c>
    </row>
    <row r="335" spans="1:7" x14ac:dyDescent="0.35">
      <c r="A335" s="591" t="s">
        <v>2205</v>
      </c>
      <c r="B335" s="607"/>
      <c r="C335" s="608"/>
      <c r="D335" s="616"/>
      <c r="E335" s="593"/>
      <c r="F335" s="602" t="str">
        <f t="shared" si="10"/>
        <v/>
      </c>
      <c r="G335" s="602" t="str">
        <f t="shared" si="11"/>
        <v/>
      </c>
    </row>
    <row r="336" spans="1:7" x14ac:dyDescent="0.35">
      <c r="A336" s="591" t="s">
        <v>2206</v>
      </c>
      <c r="B336" s="607"/>
      <c r="C336" s="608"/>
      <c r="D336" s="616"/>
      <c r="E336" s="593"/>
      <c r="F336" s="602" t="str">
        <f t="shared" si="10"/>
        <v/>
      </c>
      <c r="G336" s="602" t="str">
        <f t="shared" si="11"/>
        <v/>
      </c>
    </row>
    <row r="337" spans="1:7" x14ac:dyDescent="0.35">
      <c r="A337" s="591" t="s">
        <v>2207</v>
      </c>
      <c r="B337" s="607"/>
      <c r="C337" s="608"/>
      <c r="D337" s="616"/>
      <c r="E337" s="593"/>
      <c r="F337" s="602" t="str">
        <f t="shared" si="10"/>
        <v/>
      </c>
      <c r="G337" s="602" t="str">
        <f t="shared" si="11"/>
        <v/>
      </c>
    </row>
    <row r="338" spans="1:7" x14ac:dyDescent="0.35">
      <c r="A338" s="591" t="s">
        <v>2208</v>
      </c>
      <c r="B338" s="607"/>
      <c r="C338" s="608"/>
      <c r="D338" s="616"/>
      <c r="E338" s="593"/>
      <c r="F338" s="602" t="str">
        <f t="shared" si="10"/>
        <v/>
      </c>
      <c r="G338" s="602" t="str">
        <f t="shared" si="11"/>
        <v/>
      </c>
    </row>
    <row r="339" spans="1:7" x14ac:dyDescent="0.35">
      <c r="A339" s="591" t="s">
        <v>2209</v>
      </c>
      <c r="B339" s="607"/>
      <c r="C339" s="608"/>
      <c r="D339" s="616"/>
      <c r="E339" s="593"/>
      <c r="F339" s="602" t="str">
        <f t="shared" si="10"/>
        <v/>
      </c>
      <c r="G339" s="602" t="str">
        <f t="shared" si="11"/>
        <v/>
      </c>
    </row>
    <row r="340" spans="1:7" x14ac:dyDescent="0.35">
      <c r="A340" s="591" t="s">
        <v>2210</v>
      </c>
      <c r="B340" s="607"/>
      <c r="C340" s="608"/>
      <c r="D340" s="616"/>
      <c r="E340" s="593"/>
      <c r="F340" s="602" t="str">
        <f t="shared" si="10"/>
        <v/>
      </c>
      <c r="G340" s="602" t="str">
        <f t="shared" si="11"/>
        <v/>
      </c>
    </row>
    <row r="341" spans="1:7" x14ac:dyDescent="0.35">
      <c r="A341" s="591" t="s">
        <v>2211</v>
      </c>
      <c r="B341" s="607"/>
      <c r="C341" s="608"/>
      <c r="D341" s="616"/>
      <c r="E341" s="593"/>
      <c r="F341" s="602" t="str">
        <f t="shared" si="10"/>
        <v/>
      </c>
      <c r="G341" s="602" t="str">
        <f t="shared" si="11"/>
        <v/>
      </c>
    </row>
    <row r="342" spans="1:7" x14ac:dyDescent="0.35">
      <c r="A342" s="591" t="s">
        <v>2212</v>
      </c>
      <c r="B342" s="607"/>
      <c r="C342" s="608"/>
      <c r="D342" s="616"/>
      <c r="E342" s="593"/>
      <c r="F342" s="602" t="str">
        <f t="shared" si="10"/>
        <v/>
      </c>
      <c r="G342" s="602" t="str">
        <f>IF($D$349=0,"",IF(D342="[for completion]","",IF(D342="","",D342/$D$349)))</f>
        <v/>
      </c>
    </row>
    <row r="343" spans="1:7" x14ac:dyDescent="0.35">
      <c r="A343" s="591" t="s">
        <v>2213</v>
      </c>
      <c r="B343" s="607"/>
      <c r="C343" s="608"/>
      <c r="D343" s="616"/>
      <c r="E343" s="593"/>
      <c r="F343" s="602" t="str">
        <f t="shared" si="10"/>
        <v/>
      </c>
      <c r="G343" s="602" t="str">
        <f t="shared" si="11"/>
        <v/>
      </c>
    </row>
    <row r="344" spans="1:7" x14ac:dyDescent="0.35">
      <c r="A344" s="591" t="s">
        <v>2214</v>
      </c>
      <c r="B344" s="607"/>
      <c r="C344" s="608"/>
      <c r="D344" s="616"/>
      <c r="E344" s="593"/>
      <c r="F344" s="602" t="str">
        <f t="shared" si="10"/>
        <v/>
      </c>
      <c r="G344" s="602" t="str">
        <f t="shared" si="11"/>
        <v/>
      </c>
    </row>
    <row r="345" spans="1:7" x14ac:dyDescent="0.35">
      <c r="A345" s="591" t="s">
        <v>2215</v>
      </c>
      <c r="B345" s="607"/>
      <c r="C345" s="608"/>
      <c r="D345" s="616"/>
      <c r="E345" s="593"/>
      <c r="F345" s="602" t="str">
        <f t="shared" si="10"/>
        <v/>
      </c>
      <c r="G345" s="602" t="str">
        <f t="shared" si="11"/>
        <v/>
      </c>
    </row>
    <row r="346" spans="1:7" x14ac:dyDescent="0.35">
      <c r="A346" s="591" t="s">
        <v>2216</v>
      </c>
      <c r="B346" s="607"/>
      <c r="C346" s="608"/>
      <c r="D346" s="616"/>
      <c r="E346" s="593"/>
      <c r="F346" s="602" t="str">
        <f>IF($C$349=0,"",IF(C346="[for completion]","",IF(C346="","",C346/$C$349)))</f>
        <v/>
      </c>
      <c r="G346" s="602" t="str">
        <f t="shared" si="11"/>
        <v/>
      </c>
    </row>
    <row r="347" spans="1:7" x14ac:dyDescent="0.35">
      <c r="A347" s="591" t="s">
        <v>2217</v>
      </c>
      <c r="B347" s="607"/>
      <c r="C347" s="608"/>
      <c r="D347" s="616"/>
      <c r="E347" s="593"/>
      <c r="F347" s="602" t="str">
        <f t="shared" si="10"/>
        <v/>
      </c>
      <c r="G347" s="602" t="str">
        <f t="shared" si="11"/>
        <v/>
      </c>
    </row>
    <row r="348" spans="1:7" x14ac:dyDescent="0.35">
      <c r="A348" s="591" t="s">
        <v>2218</v>
      </c>
      <c r="B348" s="603" t="s">
        <v>1754</v>
      </c>
      <c r="C348" s="608">
        <v>251.61804349999997</v>
      </c>
      <c r="D348" s="616">
        <v>2376</v>
      </c>
      <c r="E348" s="593"/>
      <c r="F348" s="602">
        <f t="shared" si="10"/>
        <v>1</v>
      </c>
      <c r="G348" s="602">
        <f t="shared" si="11"/>
        <v>1</v>
      </c>
    </row>
    <row r="349" spans="1:7" x14ac:dyDescent="0.35">
      <c r="A349" s="591" t="s">
        <v>2219</v>
      </c>
      <c r="B349" s="603" t="s">
        <v>87</v>
      </c>
      <c r="C349" s="609">
        <f>SUM(C331:C348)</f>
        <v>251.61804349999997</v>
      </c>
      <c r="D349" s="636">
        <f>SUM(D331:D348)</f>
        <v>2376</v>
      </c>
      <c r="E349" s="593"/>
      <c r="F349" s="635">
        <f>SUM(F331:F348)</f>
        <v>1</v>
      </c>
      <c r="G349" s="635">
        <f>SUM(G331:G348)</f>
        <v>1</v>
      </c>
    </row>
    <row r="350" spans="1:7" x14ac:dyDescent="0.35">
      <c r="A350" s="591" t="s">
        <v>2220</v>
      </c>
      <c r="B350" s="603"/>
      <c r="C350" s="591"/>
      <c r="D350" s="591"/>
      <c r="E350" s="593"/>
      <c r="F350" s="593"/>
      <c r="G350" s="593"/>
    </row>
    <row r="351" spans="1:7" x14ac:dyDescent="0.35">
      <c r="A351" s="591" t="s">
        <v>2221</v>
      </c>
      <c r="B351" s="603"/>
      <c r="C351" s="591"/>
      <c r="D351" s="591"/>
      <c r="E351" s="593"/>
      <c r="F351" s="593"/>
      <c r="G351" s="593"/>
    </row>
    <row r="352" spans="1:7" x14ac:dyDescent="0.35">
      <c r="A352" s="598"/>
      <c r="B352" s="598" t="s">
        <v>2222</v>
      </c>
      <c r="C352" s="598" t="s">
        <v>58</v>
      </c>
      <c r="D352" s="598" t="s">
        <v>1734</v>
      </c>
      <c r="E352" s="598"/>
      <c r="F352" s="598" t="s">
        <v>429</v>
      </c>
      <c r="G352" s="598" t="s">
        <v>2223</v>
      </c>
    </row>
    <row r="353" spans="1:7" x14ac:dyDescent="0.35">
      <c r="A353" s="591" t="s">
        <v>2224</v>
      </c>
      <c r="B353" s="603" t="s">
        <v>1784</v>
      </c>
      <c r="C353" s="608"/>
      <c r="D353" s="616"/>
      <c r="E353" s="593"/>
      <c r="F353" s="602" t="str">
        <f>IF($C$366=0,"",IF(C353="[for completion]","",IF(C353="","",C353/$C$366)))</f>
        <v/>
      </c>
      <c r="G353" s="602" t="str">
        <f>IF($D$366=0,"",IF(D353="[for completion]","",IF(D353="","",D353/$D$366)))</f>
        <v/>
      </c>
    </row>
    <row r="354" spans="1:7" x14ac:dyDescent="0.35">
      <c r="A354" s="591" t="s">
        <v>2225</v>
      </c>
      <c r="B354" s="603" t="s">
        <v>1786</v>
      </c>
      <c r="C354" s="608"/>
      <c r="D354" s="616"/>
      <c r="E354" s="593"/>
      <c r="F354" s="602" t="str">
        <f t="shared" ref="F354:F365" si="12">IF($C$366=0,"",IF(C354="[for completion]","",IF(C354="","",C354/$C$366)))</f>
        <v/>
      </c>
      <c r="G354" s="602" t="str">
        <f t="shared" ref="G354:G365" si="13">IF($D$366=0,"",IF(D354="[for completion]","",IF(D354="","",D354/$D$366)))</f>
        <v/>
      </c>
    </row>
    <row r="355" spans="1:7" x14ac:dyDescent="0.35">
      <c r="A355" s="591" t="s">
        <v>2226</v>
      </c>
      <c r="B355" s="603" t="s">
        <v>2634</v>
      </c>
      <c r="C355" s="608"/>
      <c r="D355" s="616"/>
      <c r="E355" s="593"/>
      <c r="F355" s="602" t="str">
        <f t="shared" si="12"/>
        <v/>
      </c>
      <c r="G355" s="602" t="str">
        <f t="shared" si="13"/>
        <v/>
      </c>
    </row>
    <row r="356" spans="1:7" x14ac:dyDescent="0.35">
      <c r="A356" s="591" t="s">
        <v>2227</v>
      </c>
      <c r="B356" s="603" t="s">
        <v>1790</v>
      </c>
      <c r="C356" s="608"/>
      <c r="D356" s="616"/>
      <c r="E356" s="593"/>
      <c r="F356" s="602" t="str">
        <f t="shared" si="12"/>
        <v/>
      </c>
      <c r="G356" s="602" t="str">
        <f t="shared" si="13"/>
        <v/>
      </c>
    </row>
    <row r="357" spans="1:7" x14ac:dyDescent="0.35">
      <c r="A357" s="591" t="s">
        <v>2228</v>
      </c>
      <c r="B357" s="603" t="s">
        <v>1792</v>
      </c>
      <c r="C357" s="608"/>
      <c r="D357" s="616"/>
      <c r="E357" s="593"/>
      <c r="F357" s="602" t="str">
        <f t="shared" si="12"/>
        <v/>
      </c>
      <c r="G357" s="602" t="str">
        <f t="shared" si="13"/>
        <v/>
      </c>
    </row>
    <row r="358" spans="1:7" x14ac:dyDescent="0.35">
      <c r="A358" s="591" t="s">
        <v>2229</v>
      </c>
      <c r="B358" s="603" t="s">
        <v>1794</v>
      </c>
      <c r="C358" s="608"/>
      <c r="D358" s="616"/>
      <c r="E358" s="593"/>
      <c r="F358" s="602" t="str">
        <f t="shared" si="12"/>
        <v/>
      </c>
      <c r="G358" s="602" t="str">
        <f t="shared" si="13"/>
        <v/>
      </c>
    </row>
    <row r="359" spans="1:7" x14ac:dyDescent="0.35">
      <c r="A359" s="591" t="s">
        <v>2230</v>
      </c>
      <c r="B359" s="603" t="s">
        <v>1796</v>
      </c>
      <c r="C359" s="608"/>
      <c r="D359" s="616"/>
      <c r="E359" s="593"/>
      <c r="F359" s="602" t="str">
        <f t="shared" si="12"/>
        <v/>
      </c>
      <c r="G359" s="602" t="str">
        <f t="shared" si="13"/>
        <v/>
      </c>
    </row>
    <row r="360" spans="1:7" x14ac:dyDescent="0.35">
      <c r="A360" s="591" t="s">
        <v>2231</v>
      </c>
      <c r="B360" s="603" t="s">
        <v>1798</v>
      </c>
      <c r="C360" s="608"/>
      <c r="D360" s="616"/>
      <c r="E360" s="593"/>
      <c r="F360" s="602" t="str">
        <f t="shared" si="12"/>
        <v/>
      </c>
      <c r="G360" s="602" t="str">
        <f t="shared" si="13"/>
        <v/>
      </c>
    </row>
    <row r="361" spans="1:7" x14ac:dyDescent="0.35">
      <c r="A361" s="591" t="s">
        <v>2232</v>
      </c>
      <c r="B361" s="603" t="s">
        <v>2714</v>
      </c>
      <c r="C361" s="609"/>
      <c r="D361" s="591"/>
      <c r="E361" s="593"/>
      <c r="F361" s="602" t="str">
        <f t="shared" si="12"/>
        <v/>
      </c>
      <c r="G361" s="602" t="str">
        <f t="shared" si="13"/>
        <v/>
      </c>
    </row>
    <row r="362" spans="1:7" x14ac:dyDescent="0.35">
      <c r="A362" s="591" t="s">
        <v>2233</v>
      </c>
      <c r="B362" s="591" t="s">
        <v>2715</v>
      </c>
      <c r="C362" s="609"/>
      <c r="D362" s="591"/>
      <c r="F362" s="602" t="str">
        <f t="shared" si="12"/>
        <v/>
      </c>
      <c r="G362" s="602" t="str">
        <f t="shared" si="13"/>
        <v/>
      </c>
    </row>
    <row r="363" spans="1:7" x14ac:dyDescent="0.35">
      <c r="A363" s="591" t="s">
        <v>2234</v>
      </c>
      <c r="B363" s="591" t="s">
        <v>2716</v>
      </c>
      <c r="C363" s="609"/>
      <c r="D363" s="591"/>
      <c r="F363" s="602" t="str">
        <f t="shared" si="12"/>
        <v/>
      </c>
      <c r="G363" s="602" t="str">
        <f t="shared" si="13"/>
        <v/>
      </c>
    </row>
    <row r="364" spans="1:7" x14ac:dyDescent="0.35">
      <c r="A364" s="591" t="s">
        <v>2732</v>
      </c>
      <c r="B364" s="603" t="s">
        <v>2717</v>
      </c>
      <c r="C364" s="609"/>
      <c r="D364" s="591"/>
      <c r="E364" s="593"/>
      <c r="F364" s="602" t="str">
        <f t="shared" si="12"/>
        <v/>
      </c>
      <c r="G364" s="602" t="str">
        <f t="shared" si="13"/>
        <v/>
      </c>
    </row>
    <row r="365" spans="1:7" x14ac:dyDescent="0.35">
      <c r="A365" s="591" t="s">
        <v>2733</v>
      </c>
      <c r="B365" s="591" t="s">
        <v>1754</v>
      </c>
      <c r="C365" s="609">
        <v>251.61804349999997</v>
      </c>
      <c r="D365" s="636">
        <v>2376</v>
      </c>
      <c r="E365" s="593"/>
      <c r="F365" s="602">
        <f t="shared" si="12"/>
        <v>1</v>
      </c>
      <c r="G365" s="602">
        <f t="shared" si="13"/>
        <v>1</v>
      </c>
    </row>
    <row r="366" spans="1:7" x14ac:dyDescent="0.35">
      <c r="A366" s="591" t="s">
        <v>2734</v>
      </c>
      <c r="B366" s="603" t="s">
        <v>87</v>
      </c>
      <c r="C366" s="609">
        <f>SUM(C353:C365)</f>
        <v>251.61804349999997</v>
      </c>
      <c r="D366" s="636">
        <f>SUM(D353:D365)</f>
        <v>2376</v>
      </c>
      <c r="E366" s="593"/>
      <c r="F366" s="611">
        <f>SUM(F353:F365)</f>
        <v>1</v>
      </c>
      <c r="G366" s="611">
        <f>SUM(G353:G365)</f>
        <v>1</v>
      </c>
    </row>
    <row r="367" spans="1:7" x14ac:dyDescent="0.35">
      <c r="A367" s="591" t="s">
        <v>2749</v>
      </c>
      <c r="B367" s="603"/>
      <c r="C367" s="608"/>
      <c r="D367" s="616"/>
      <c r="E367" s="593"/>
      <c r="F367" s="602" t="str">
        <f>IF($C$349=0,"",IF(C367="[for completion]","",IF(C367="","",C367/$C$349)))</f>
        <v/>
      </c>
      <c r="G367" s="602" t="str">
        <f>IF($D$349=0,"",IF(D367="[for completion]","",IF(D367="","",D367/$D$349)))</f>
        <v/>
      </c>
    </row>
    <row r="368" spans="1:7" x14ac:dyDescent="0.35">
      <c r="A368" s="591" t="s">
        <v>2750</v>
      </c>
      <c r="B368" s="603"/>
      <c r="C368" s="608"/>
      <c r="D368" s="616"/>
      <c r="E368" s="593"/>
      <c r="F368" s="602"/>
      <c r="G368" s="602"/>
    </row>
    <row r="369" spans="1:7" x14ac:dyDescent="0.35">
      <c r="A369" s="591" t="s">
        <v>2751</v>
      </c>
      <c r="B369" s="603"/>
      <c r="C369" s="608"/>
      <c r="D369" s="616"/>
      <c r="E369" s="593"/>
      <c r="F369" s="602"/>
      <c r="G369" s="602"/>
    </row>
    <row r="370" spans="1:7" x14ac:dyDescent="0.35">
      <c r="A370" s="591" t="s">
        <v>2752</v>
      </c>
      <c r="B370" s="603"/>
      <c r="C370" s="608"/>
      <c r="D370" s="616"/>
      <c r="E370" s="593"/>
      <c r="F370" s="602"/>
      <c r="G370" s="602"/>
    </row>
    <row r="371" spans="1:7" x14ac:dyDescent="0.35">
      <c r="A371" s="591" t="s">
        <v>2753</v>
      </c>
      <c r="B371" s="603"/>
      <c r="C371" s="608"/>
      <c r="D371" s="616"/>
      <c r="E371" s="593"/>
      <c r="F371" s="602"/>
      <c r="G371" s="602"/>
    </row>
    <row r="372" spans="1:7" x14ac:dyDescent="0.35">
      <c r="A372" s="591" t="s">
        <v>2754</v>
      </c>
      <c r="B372" s="603"/>
      <c r="C372" s="608"/>
      <c r="D372" s="616"/>
      <c r="E372" s="593"/>
      <c r="F372" s="602"/>
      <c r="G372" s="602"/>
    </row>
    <row r="373" spans="1:7" x14ac:dyDescent="0.35">
      <c r="A373" s="591" t="s">
        <v>2755</v>
      </c>
      <c r="B373" s="603"/>
      <c r="C373" s="608"/>
      <c r="D373" s="616"/>
      <c r="E373" s="593"/>
      <c r="F373" s="602"/>
      <c r="G373" s="602"/>
    </row>
    <row r="374" spans="1:7" x14ac:dyDescent="0.35">
      <c r="A374" s="591" t="s">
        <v>2756</v>
      </c>
      <c r="B374" s="603"/>
      <c r="C374" s="609"/>
      <c r="D374" s="636"/>
      <c r="E374" s="593"/>
      <c r="F374" s="635"/>
      <c r="G374" s="635"/>
    </row>
    <row r="375" spans="1:7" x14ac:dyDescent="0.35">
      <c r="A375" s="591" t="s">
        <v>2757</v>
      </c>
      <c r="B375" s="603"/>
      <c r="C375" s="591"/>
      <c r="D375" s="591"/>
      <c r="E375" s="593"/>
      <c r="F375" s="593"/>
      <c r="G375" s="593"/>
    </row>
    <row r="376" spans="1:7" x14ac:dyDescent="0.35">
      <c r="A376" s="591" t="s">
        <v>2758</v>
      </c>
      <c r="B376" s="603"/>
      <c r="C376" s="591"/>
      <c r="D376" s="591"/>
      <c r="E376" s="593"/>
      <c r="F376" s="593"/>
      <c r="G376" s="593"/>
    </row>
    <row r="377" spans="1:7" x14ac:dyDescent="0.35">
      <c r="A377" s="598"/>
      <c r="B377" s="598" t="s">
        <v>2235</v>
      </c>
      <c r="C377" s="598" t="s">
        <v>58</v>
      </c>
      <c r="D377" s="598" t="s">
        <v>1734</v>
      </c>
      <c r="E377" s="598"/>
      <c r="F377" s="598" t="s">
        <v>429</v>
      </c>
      <c r="G377" s="598" t="s">
        <v>2223</v>
      </c>
    </row>
    <row r="378" spans="1:7" x14ac:dyDescent="0.35">
      <c r="A378" s="591" t="s">
        <v>2236</v>
      </c>
      <c r="B378" s="603" t="s">
        <v>1804</v>
      </c>
      <c r="C378" s="608">
        <v>241.21357341000001</v>
      </c>
      <c r="D378" s="616">
        <v>2239</v>
      </c>
      <c r="E378" s="593"/>
      <c r="F378" s="602">
        <f t="shared" ref="F378:F384" si="14">IF($C$385=0,"",IF(C378="[for completion]","",IF(C378="","",C378/$C$385)))</f>
        <v>0.95864974568089756</v>
      </c>
      <c r="G378" s="602">
        <f>IF($D$385=0,"",IF(D378="[for completion]","",IF(D378="","",D378/$D$385)))</f>
        <v>0.94234006734006737</v>
      </c>
    </row>
    <row r="379" spans="1:7" x14ac:dyDescent="0.35">
      <c r="A379" s="591" t="s">
        <v>2237</v>
      </c>
      <c r="B379" s="639" t="s">
        <v>1806</v>
      </c>
      <c r="C379" s="608">
        <v>0</v>
      </c>
      <c r="D379" s="616">
        <v>0</v>
      </c>
      <c r="E379" s="593"/>
      <c r="F379" s="602">
        <f t="shared" si="14"/>
        <v>0</v>
      </c>
      <c r="G379" s="602">
        <f t="shared" ref="G379:G384" si="15">IF($D$385=0,"",IF(D379="[for completion]","",IF(D379="","",D379/$D$385)))</f>
        <v>0</v>
      </c>
    </row>
    <row r="380" spans="1:7" x14ac:dyDescent="0.35">
      <c r="A380" s="591" t="s">
        <v>2238</v>
      </c>
      <c r="B380" s="603" t="s">
        <v>1808</v>
      </c>
      <c r="C380" s="608"/>
      <c r="D380" s="616"/>
      <c r="E380" s="593"/>
      <c r="F380" s="602" t="str">
        <f t="shared" si="14"/>
        <v/>
      </c>
      <c r="G380" s="602" t="str">
        <f t="shared" si="15"/>
        <v/>
      </c>
    </row>
    <row r="381" spans="1:7" x14ac:dyDescent="0.35">
      <c r="A381" s="591" t="s">
        <v>2239</v>
      </c>
      <c r="B381" s="603" t="s">
        <v>1810</v>
      </c>
      <c r="C381" s="608"/>
      <c r="D381" s="616"/>
      <c r="E381" s="593"/>
      <c r="F381" s="602" t="str">
        <f t="shared" si="14"/>
        <v/>
      </c>
      <c r="G381" s="602" t="str">
        <f t="shared" si="15"/>
        <v/>
      </c>
    </row>
    <row r="382" spans="1:7" x14ac:dyDescent="0.35">
      <c r="A382" s="591" t="s">
        <v>2240</v>
      </c>
      <c r="B382" s="603" t="s">
        <v>1812</v>
      </c>
      <c r="C382" s="608"/>
      <c r="D382" s="616"/>
      <c r="E382" s="593"/>
      <c r="F382" s="602" t="str">
        <f t="shared" si="14"/>
        <v/>
      </c>
      <c r="G382" s="602" t="str">
        <f t="shared" si="15"/>
        <v/>
      </c>
    </row>
    <row r="383" spans="1:7" x14ac:dyDescent="0.35">
      <c r="A383" s="591" t="s">
        <v>2241</v>
      </c>
      <c r="B383" s="603" t="s">
        <v>1814</v>
      </c>
      <c r="C383" s="608"/>
      <c r="D383" s="616"/>
      <c r="E383" s="593"/>
      <c r="F383" s="602" t="str">
        <f t="shared" si="14"/>
        <v/>
      </c>
      <c r="G383" s="602" t="str">
        <f t="shared" si="15"/>
        <v/>
      </c>
    </row>
    <row r="384" spans="1:7" x14ac:dyDescent="0.35">
      <c r="A384" s="591" t="s">
        <v>2242</v>
      </c>
      <c r="B384" s="603" t="s">
        <v>1725</v>
      </c>
      <c r="C384" s="608">
        <v>10.40447009</v>
      </c>
      <c r="D384" s="616">
        <v>137</v>
      </c>
      <c r="E384" s="593"/>
      <c r="F384" s="602">
        <f t="shared" si="14"/>
        <v>4.1350254319102518E-2</v>
      </c>
      <c r="G384" s="602">
        <f t="shared" si="15"/>
        <v>5.7659932659932661E-2</v>
      </c>
    </row>
    <row r="385" spans="1:7" x14ac:dyDescent="0.35">
      <c r="A385" s="591" t="s">
        <v>2243</v>
      </c>
      <c r="B385" s="603" t="s">
        <v>87</v>
      </c>
      <c r="C385" s="609">
        <f>SUM(C378:C384)</f>
        <v>251.6180435</v>
      </c>
      <c r="D385" s="636">
        <f>SUM(D378:D384)</f>
        <v>2376</v>
      </c>
      <c r="E385" s="593"/>
      <c r="F385" s="635">
        <f>SUM(F378:F384)</f>
        <v>1</v>
      </c>
      <c r="G385" s="635">
        <f>SUM(G378:G384)</f>
        <v>1</v>
      </c>
    </row>
    <row r="386" spans="1:7" x14ac:dyDescent="0.35">
      <c r="A386" s="591" t="s">
        <v>2244</v>
      </c>
      <c r="B386" s="603"/>
      <c r="C386" s="591"/>
      <c r="D386" s="591"/>
      <c r="E386" s="593"/>
      <c r="F386" s="593"/>
      <c r="G386" s="593"/>
    </row>
    <row r="387" spans="1:7" x14ac:dyDescent="0.35">
      <c r="A387" s="598"/>
      <c r="B387" s="598" t="s">
        <v>2245</v>
      </c>
      <c r="C387" s="598" t="s">
        <v>58</v>
      </c>
      <c r="D387" s="598" t="s">
        <v>1734</v>
      </c>
      <c r="E387" s="598"/>
      <c r="F387" s="598" t="s">
        <v>429</v>
      </c>
      <c r="G387" s="598" t="s">
        <v>2223</v>
      </c>
    </row>
    <row r="388" spans="1:7" x14ac:dyDescent="0.35">
      <c r="A388" s="591" t="s">
        <v>2246</v>
      </c>
      <c r="B388" s="603" t="s">
        <v>2247</v>
      </c>
      <c r="C388" s="608"/>
      <c r="D388" s="616"/>
      <c r="E388" s="593"/>
      <c r="F388" s="602" t="str">
        <f>IF($C$392=0,"",IF(C388="[for completion]","",IF(C388="","",C388/$C$392)))</f>
        <v/>
      </c>
      <c r="G388" s="602" t="str">
        <f>IF($D$392=0,"",IF(D388="[for completion]","",IF(D388="","",D388/$D$392)))</f>
        <v/>
      </c>
    </row>
    <row r="389" spans="1:7" x14ac:dyDescent="0.35">
      <c r="A389" s="591" t="s">
        <v>2248</v>
      </c>
      <c r="B389" s="639" t="s">
        <v>1828</v>
      </c>
      <c r="C389" s="608"/>
      <c r="D389" s="616"/>
      <c r="E389" s="593"/>
      <c r="F389" s="602" t="str">
        <f>IF($C$392=0,"",IF(C389="[for completion]","",IF(C389="","",C389/$C$392)))</f>
        <v/>
      </c>
      <c r="G389" s="602" t="str">
        <f>IF($D$392=0,"",IF(D389="[for completion]","",IF(D389="","",D389/$D$392)))</f>
        <v/>
      </c>
    </row>
    <row r="390" spans="1:7" x14ac:dyDescent="0.35">
      <c r="A390" s="591" t="s">
        <v>2249</v>
      </c>
      <c r="B390" s="603" t="s">
        <v>1725</v>
      </c>
      <c r="C390" s="608"/>
      <c r="D390" s="616"/>
      <c r="E390" s="593"/>
      <c r="F390" s="602" t="str">
        <f>IF($C$392=0,"",IF(C390="[for completion]","",IF(C390="","",C390/$C$392)))</f>
        <v/>
      </c>
      <c r="G390" s="602" t="str">
        <f>IF($D$392=0,"",IF(D390="[for completion]","",IF(D390="","",D390/$D$392)))</f>
        <v/>
      </c>
    </row>
    <row r="391" spans="1:7" x14ac:dyDescent="0.35">
      <c r="A391" s="591" t="s">
        <v>2250</v>
      </c>
      <c r="B391" s="591" t="s">
        <v>1754</v>
      </c>
      <c r="C391" s="608">
        <v>251.61804349999997</v>
      </c>
      <c r="D391" s="616">
        <v>2376</v>
      </c>
      <c r="E391" s="593"/>
      <c r="F391" s="602">
        <f>IF($C$392=0,"",IF(C391="[for completion]","",IF(C391="","",C391/$C$392)))</f>
        <v>1</v>
      </c>
      <c r="G391" s="602">
        <f>IF($D$392=0,"",IF(D391="[for completion]","",IF(D391="","",D391/$D$392)))</f>
        <v>1</v>
      </c>
    </row>
    <row r="392" spans="1:7" x14ac:dyDescent="0.35">
      <c r="A392" s="591" t="s">
        <v>2251</v>
      </c>
      <c r="B392" s="603" t="s">
        <v>87</v>
      </c>
      <c r="C392" s="609">
        <f>SUM(C388:C391)</f>
        <v>251.61804349999997</v>
      </c>
      <c r="D392" s="636">
        <f>SUM(D388:D391)</f>
        <v>2376</v>
      </c>
      <c r="E392" s="593"/>
      <c r="F392" s="635">
        <f>SUM(F388:F391)</f>
        <v>1</v>
      </c>
      <c r="G392" s="635">
        <f>SUM(G388:G391)</f>
        <v>1</v>
      </c>
    </row>
    <row r="393" spans="1:7" x14ac:dyDescent="0.35">
      <c r="A393" s="591" t="s">
        <v>2252</v>
      </c>
      <c r="B393" s="591"/>
      <c r="C393" s="611"/>
      <c r="D393" s="591"/>
      <c r="E393" s="583"/>
      <c r="F393" s="583"/>
      <c r="G393" s="583"/>
    </row>
    <row r="394" spans="1:7" x14ac:dyDescent="0.35">
      <c r="A394" s="598"/>
      <c r="B394" s="598" t="s">
        <v>2721</v>
      </c>
      <c r="C394" s="598" t="s">
        <v>2722</v>
      </c>
      <c r="D394" s="598" t="s">
        <v>2723</v>
      </c>
      <c r="E394" s="598"/>
      <c r="F394" s="598" t="s">
        <v>2724</v>
      </c>
      <c r="G394" s="598"/>
    </row>
    <row r="395" spans="1:7" x14ac:dyDescent="0.35">
      <c r="A395" s="591" t="s">
        <v>2542</v>
      </c>
      <c r="B395" s="603" t="s">
        <v>1804</v>
      </c>
      <c r="C395" s="608"/>
      <c r="D395" s="608"/>
      <c r="E395" s="583"/>
      <c r="F395" s="608" t="s">
        <v>2544</v>
      </c>
      <c r="G395" s="602" t="str">
        <f>IF($D$413=0,"",IF(D395="[for completion]","",IF(D395="","",D395/$D$413)))</f>
        <v/>
      </c>
    </row>
    <row r="396" spans="1:7" x14ac:dyDescent="0.35">
      <c r="A396" s="591" t="s">
        <v>2545</v>
      </c>
      <c r="B396" s="639" t="s">
        <v>1806</v>
      </c>
      <c r="C396" s="608"/>
      <c r="D396" s="608"/>
      <c r="E396" s="583"/>
      <c r="F396" s="608" t="s">
        <v>2544</v>
      </c>
      <c r="G396" s="602" t="str">
        <f t="shared" ref="G396:G404" si="16">IF($D$413=0,"",IF(D396="[for completion]","",IF(D396="","",D396/$D$413)))</f>
        <v/>
      </c>
    </row>
    <row r="397" spans="1:7" x14ac:dyDescent="0.35">
      <c r="A397" s="591" t="s">
        <v>2546</v>
      </c>
      <c r="B397" s="603" t="s">
        <v>1808</v>
      </c>
      <c r="C397" s="608"/>
      <c r="D397" s="608"/>
      <c r="E397" s="583"/>
      <c r="F397" s="608" t="s">
        <v>2544</v>
      </c>
      <c r="G397" s="602" t="str">
        <f t="shared" si="16"/>
        <v/>
      </c>
    </row>
    <row r="398" spans="1:7" x14ac:dyDescent="0.35">
      <c r="A398" s="591" t="s">
        <v>2547</v>
      </c>
      <c r="B398" s="603" t="s">
        <v>1810</v>
      </c>
      <c r="C398" s="608"/>
      <c r="D398" s="608"/>
      <c r="E398" s="583"/>
      <c r="F398" s="608" t="s">
        <v>2544</v>
      </c>
      <c r="G398" s="602" t="str">
        <f t="shared" si="16"/>
        <v/>
      </c>
    </row>
    <row r="399" spans="1:7" x14ac:dyDescent="0.35">
      <c r="A399" s="591" t="s">
        <v>2548</v>
      </c>
      <c r="B399" s="603" t="s">
        <v>1812</v>
      </c>
      <c r="C399" s="608"/>
      <c r="D399" s="608"/>
      <c r="E399" s="583"/>
      <c r="F399" s="608" t="s">
        <v>2544</v>
      </c>
      <c r="G399" s="602" t="str">
        <f t="shared" si="16"/>
        <v/>
      </c>
    </row>
    <row r="400" spans="1:7" x14ac:dyDescent="0.35">
      <c r="A400" s="591" t="s">
        <v>2549</v>
      </c>
      <c r="B400" s="603" t="s">
        <v>1814</v>
      </c>
      <c r="C400" s="608"/>
      <c r="D400" s="608"/>
      <c r="E400" s="583"/>
      <c r="F400" s="608" t="s">
        <v>2544</v>
      </c>
      <c r="G400" s="602" t="str">
        <f t="shared" si="16"/>
        <v/>
      </c>
    </row>
    <row r="401" spans="1:7" x14ac:dyDescent="0.35">
      <c r="A401" s="591" t="s">
        <v>2550</v>
      </c>
      <c r="B401" s="603" t="s">
        <v>1725</v>
      </c>
      <c r="C401" s="608"/>
      <c r="D401" s="608"/>
      <c r="E401" s="583"/>
      <c r="F401" s="608" t="s">
        <v>2544</v>
      </c>
      <c r="G401" s="602" t="str">
        <f t="shared" si="16"/>
        <v/>
      </c>
    </row>
    <row r="402" spans="1:7" x14ac:dyDescent="0.35">
      <c r="A402" s="591" t="s">
        <v>2551</v>
      </c>
      <c r="B402" s="603" t="s">
        <v>1754</v>
      </c>
      <c r="C402" s="608">
        <v>251.61804349999997</v>
      </c>
      <c r="D402" s="608">
        <v>2376</v>
      </c>
      <c r="E402" s="583"/>
      <c r="F402" s="608" t="s">
        <v>2544</v>
      </c>
      <c r="G402" s="602" t="str">
        <f t="shared" si="16"/>
        <v/>
      </c>
    </row>
    <row r="403" spans="1:7" x14ac:dyDescent="0.35">
      <c r="A403" s="591" t="s">
        <v>2552</v>
      </c>
      <c r="B403" s="603" t="s">
        <v>87</v>
      </c>
      <c r="C403" s="609">
        <f>SUM(C395:C402)</f>
        <v>251.61804349999997</v>
      </c>
      <c r="D403" s="609">
        <f>SUM(D395:D402)</f>
        <v>2376</v>
      </c>
      <c r="E403" s="583"/>
      <c r="F403" s="591"/>
      <c r="G403" s="602" t="str">
        <f t="shared" si="16"/>
        <v/>
      </c>
    </row>
    <row r="404" spans="1:7" x14ac:dyDescent="0.35">
      <c r="A404" s="591" t="s">
        <v>2553</v>
      </c>
      <c r="B404" s="591" t="s">
        <v>2725</v>
      </c>
      <c r="C404" s="591"/>
      <c r="D404" s="591"/>
      <c r="E404" s="591"/>
      <c r="F404" s="608" t="s">
        <v>2544</v>
      </c>
      <c r="G404" s="602" t="str">
        <f t="shared" si="16"/>
        <v/>
      </c>
    </row>
    <row r="405" spans="1:7" x14ac:dyDescent="0.35">
      <c r="A405" s="591" t="s">
        <v>2554</v>
      </c>
      <c r="B405" s="607"/>
      <c r="C405" s="591"/>
      <c r="D405" s="591"/>
      <c r="E405" s="583"/>
      <c r="F405" s="602"/>
      <c r="G405" s="602"/>
    </row>
    <row r="406" spans="1:7" x14ac:dyDescent="0.35">
      <c r="A406" s="591" t="s">
        <v>2555</v>
      </c>
      <c r="B406" s="607"/>
      <c r="C406" s="591"/>
      <c r="D406" s="591"/>
      <c r="E406" s="583"/>
      <c r="F406" s="602"/>
      <c r="G406" s="602"/>
    </row>
    <row r="407" spans="1:7" x14ac:dyDescent="0.35">
      <c r="A407" s="591" t="s">
        <v>2556</v>
      </c>
      <c r="B407" s="607"/>
      <c r="C407" s="591"/>
      <c r="D407" s="591"/>
      <c r="E407" s="583"/>
      <c r="F407" s="602"/>
      <c r="G407" s="602"/>
    </row>
    <row r="408" spans="1:7" x14ac:dyDescent="0.35">
      <c r="A408" s="591" t="s">
        <v>2557</v>
      </c>
      <c r="B408" s="607"/>
      <c r="C408" s="591"/>
      <c r="D408" s="591"/>
      <c r="E408" s="583"/>
      <c r="F408" s="602"/>
      <c r="G408" s="602"/>
    </row>
    <row r="409" spans="1:7" x14ac:dyDescent="0.35">
      <c r="A409" s="591" t="s">
        <v>2558</v>
      </c>
      <c r="B409" s="607"/>
      <c r="C409" s="591"/>
      <c r="D409" s="591"/>
      <c r="E409" s="583"/>
      <c r="F409" s="602"/>
      <c r="G409" s="602"/>
    </row>
    <row r="410" spans="1:7" x14ac:dyDescent="0.35">
      <c r="A410" s="591" t="s">
        <v>2559</v>
      </c>
      <c r="B410" s="607"/>
      <c r="C410" s="591"/>
      <c r="D410" s="591"/>
      <c r="E410" s="583"/>
      <c r="F410" s="602"/>
      <c r="G410" s="602"/>
    </row>
    <row r="411" spans="1:7" x14ac:dyDescent="0.35">
      <c r="A411" s="591" t="s">
        <v>2560</v>
      </c>
      <c r="B411" s="607"/>
      <c r="C411" s="591"/>
      <c r="D411" s="591"/>
      <c r="E411" s="583"/>
      <c r="F411" s="602"/>
      <c r="G411" s="602"/>
    </row>
    <row r="412" spans="1:7" x14ac:dyDescent="0.35">
      <c r="A412" s="591" t="s">
        <v>2561</v>
      </c>
      <c r="B412" s="603"/>
      <c r="C412" s="591"/>
      <c r="D412" s="591"/>
      <c r="E412" s="583"/>
      <c r="F412" s="602"/>
      <c r="G412" s="602"/>
    </row>
    <row r="413" spans="1:7" x14ac:dyDescent="0.35">
      <c r="A413" s="591" t="s">
        <v>2562</v>
      </c>
      <c r="B413" s="603"/>
      <c r="C413" s="609"/>
      <c r="D413" s="591"/>
      <c r="E413" s="583"/>
      <c r="F413" s="640"/>
      <c r="G413" s="640"/>
    </row>
    <row r="414" spans="1:7" x14ac:dyDescent="0.35">
      <c r="A414" s="591" t="s">
        <v>2563</v>
      </c>
      <c r="B414" s="591"/>
      <c r="C414" s="641"/>
      <c r="D414" s="591"/>
      <c r="E414" s="583"/>
      <c r="F414" s="583"/>
      <c r="G414" s="583"/>
    </row>
    <row r="415" spans="1:7" x14ac:dyDescent="0.35">
      <c r="A415" s="591" t="s">
        <v>2564</v>
      </c>
      <c r="B415" s="591"/>
      <c r="C415" s="641"/>
      <c r="D415" s="591"/>
      <c r="E415" s="583"/>
      <c r="F415" s="583"/>
      <c r="G415" s="583"/>
    </row>
    <row r="416" spans="1:7" x14ac:dyDescent="0.35">
      <c r="A416" s="591" t="s">
        <v>2565</v>
      </c>
      <c r="B416" s="591"/>
      <c r="C416" s="641"/>
      <c r="D416" s="591"/>
      <c r="E416" s="583"/>
      <c r="F416" s="583"/>
      <c r="G416" s="583"/>
    </row>
    <row r="417" spans="1:7" x14ac:dyDescent="0.35">
      <c r="A417" s="591" t="s">
        <v>2566</v>
      </c>
      <c r="B417" s="591"/>
      <c r="C417" s="641"/>
      <c r="D417" s="591"/>
      <c r="E417" s="583"/>
      <c r="F417" s="583"/>
      <c r="G417" s="583"/>
    </row>
    <row r="418" spans="1:7" x14ac:dyDescent="0.35">
      <c r="A418" s="591" t="s">
        <v>2567</v>
      </c>
      <c r="B418" s="591"/>
      <c r="C418" s="641"/>
      <c r="D418" s="591"/>
      <c r="E418" s="583"/>
      <c r="F418" s="583"/>
      <c r="G418" s="583"/>
    </row>
    <row r="419" spans="1:7" x14ac:dyDescent="0.35">
      <c r="A419" s="591" t="s">
        <v>2568</v>
      </c>
      <c r="B419" s="591"/>
      <c r="C419" s="641"/>
      <c r="D419" s="591"/>
      <c r="E419" s="583"/>
      <c r="F419" s="583"/>
      <c r="G419" s="583"/>
    </row>
    <row r="420" spans="1:7" x14ac:dyDescent="0.35">
      <c r="A420" s="591" t="s">
        <v>2569</v>
      </c>
      <c r="B420" s="591"/>
      <c r="C420" s="641"/>
      <c r="D420" s="591"/>
      <c r="E420" s="583"/>
      <c r="F420" s="583"/>
      <c r="G420" s="583"/>
    </row>
    <row r="421" spans="1:7" x14ac:dyDescent="0.35">
      <c r="A421" s="591" t="s">
        <v>2570</v>
      </c>
      <c r="B421" s="591"/>
      <c r="C421" s="641"/>
      <c r="D421" s="591"/>
      <c r="E421" s="583"/>
      <c r="F421" s="583"/>
      <c r="G421" s="583"/>
    </row>
    <row r="422" spans="1:7" x14ac:dyDescent="0.35">
      <c r="A422" s="591" t="s">
        <v>2571</v>
      </c>
      <c r="B422" s="591"/>
      <c r="C422" s="641"/>
      <c r="D422" s="591"/>
      <c r="E422" s="583"/>
      <c r="F422" s="583"/>
      <c r="G422" s="583"/>
    </row>
    <row r="423" spans="1:7" x14ac:dyDescent="0.35">
      <c r="A423" s="591" t="s">
        <v>2572</v>
      </c>
      <c r="B423" s="591"/>
      <c r="C423" s="641"/>
      <c r="D423" s="591"/>
      <c r="E423" s="583"/>
      <c r="F423" s="583"/>
      <c r="G423" s="583"/>
    </row>
    <row r="424" spans="1:7" x14ac:dyDescent="0.35">
      <c r="A424" s="591" t="s">
        <v>2573</v>
      </c>
      <c r="B424" s="591"/>
      <c r="C424" s="641"/>
      <c r="D424" s="591"/>
      <c r="E424" s="583"/>
      <c r="F424" s="583"/>
      <c r="G424" s="583"/>
    </row>
    <row r="425" spans="1:7" x14ac:dyDescent="0.35">
      <c r="A425" s="591" t="s">
        <v>2574</v>
      </c>
      <c r="B425" s="591"/>
      <c r="C425" s="641"/>
      <c r="D425" s="591"/>
      <c r="E425" s="583"/>
      <c r="F425" s="583"/>
      <c r="G425" s="583"/>
    </row>
    <row r="426" spans="1:7" x14ac:dyDescent="0.35">
      <c r="A426" s="591" t="s">
        <v>2575</v>
      </c>
      <c r="B426" s="591"/>
      <c r="C426" s="641"/>
      <c r="D426" s="591"/>
      <c r="E426" s="583"/>
      <c r="F426" s="583"/>
      <c r="G426" s="583"/>
    </row>
    <row r="427" spans="1:7" x14ac:dyDescent="0.35">
      <c r="A427" s="591" t="s">
        <v>2576</v>
      </c>
      <c r="B427" s="591"/>
      <c r="C427" s="641"/>
      <c r="D427" s="591"/>
      <c r="E427" s="583"/>
      <c r="F427" s="583"/>
      <c r="G427" s="583"/>
    </row>
    <row r="428" spans="1:7" x14ac:dyDescent="0.35">
      <c r="A428" s="591" t="s">
        <v>2577</v>
      </c>
      <c r="B428" s="591"/>
      <c r="C428" s="641"/>
      <c r="D428" s="591"/>
      <c r="E428" s="583"/>
      <c r="F428" s="583"/>
      <c r="G428" s="583"/>
    </row>
    <row r="429" spans="1:7" x14ac:dyDescent="0.35">
      <c r="A429" s="591" t="s">
        <v>2578</v>
      </c>
      <c r="B429" s="591"/>
      <c r="C429" s="641"/>
      <c r="D429" s="591"/>
      <c r="E429" s="583"/>
      <c r="F429" s="583"/>
      <c r="G429" s="583"/>
    </row>
    <row r="430" spans="1:7" x14ac:dyDescent="0.35">
      <c r="A430" s="591" t="s">
        <v>2579</v>
      </c>
      <c r="B430" s="591"/>
      <c r="C430" s="641"/>
      <c r="D430" s="591"/>
      <c r="E430" s="583"/>
      <c r="F430" s="583"/>
      <c r="G430" s="583"/>
    </row>
    <row r="431" spans="1:7" x14ac:dyDescent="0.35">
      <c r="A431" s="591" t="s">
        <v>2580</v>
      </c>
      <c r="B431" s="591"/>
      <c r="C431" s="641"/>
      <c r="D431" s="591"/>
      <c r="E431" s="583"/>
      <c r="F431" s="583"/>
      <c r="G431" s="583"/>
    </row>
    <row r="432" spans="1:7" x14ac:dyDescent="0.35">
      <c r="A432" s="591" t="s">
        <v>2581</v>
      </c>
      <c r="B432" s="591"/>
      <c r="C432" s="641"/>
      <c r="D432" s="591"/>
      <c r="E432" s="583"/>
      <c r="F432" s="583"/>
      <c r="G432" s="583"/>
    </row>
    <row r="433" spans="1:7" x14ac:dyDescent="0.35">
      <c r="A433" s="591" t="s">
        <v>2582</v>
      </c>
      <c r="B433" s="591"/>
      <c r="C433" s="641"/>
      <c r="D433" s="591"/>
      <c r="E433" s="583"/>
      <c r="F433" s="583"/>
      <c r="G433" s="583"/>
    </row>
    <row r="434" spans="1:7" x14ac:dyDescent="0.35">
      <c r="A434" s="591" t="s">
        <v>2583</v>
      </c>
      <c r="B434" s="591"/>
      <c r="C434" s="641"/>
      <c r="D434" s="591"/>
      <c r="E434" s="583"/>
      <c r="F434" s="583"/>
      <c r="G434" s="583"/>
    </row>
    <row r="435" spans="1:7" x14ac:dyDescent="0.35">
      <c r="A435" s="591" t="s">
        <v>2584</v>
      </c>
      <c r="B435" s="591"/>
      <c r="C435" s="641"/>
      <c r="D435" s="591"/>
      <c r="E435" s="583"/>
      <c r="F435" s="583"/>
      <c r="G435" s="583"/>
    </row>
    <row r="436" spans="1:7" x14ac:dyDescent="0.35">
      <c r="A436" s="591" t="s">
        <v>2585</v>
      </c>
      <c r="B436" s="591"/>
      <c r="C436" s="641"/>
      <c r="D436" s="591"/>
      <c r="E436" s="583"/>
      <c r="F436" s="583"/>
      <c r="G436" s="583"/>
    </row>
    <row r="437" spans="1:7" x14ac:dyDescent="0.35">
      <c r="A437" s="591" t="s">
        <v>2586</v>
      </c>
      <c r="B437" s="591"/>
      <c r="C437" s="641"/>
      <c r="D437" s="591"/>
      <c r="E437" s="583"/>
      <c r="F437" s="583"/>
      <c r="G437" s="583"/>
    </row>
    <row r="438" spans="1:7" x14ac:dyDescent="0.35">
      <c r="A438" s="591" t="s">
        <v>2587</v>
      </c>
      <c r="B438" s="591"/>
      <c r="C438" s="641"/>
      <c r="D438" s="591"/>
      <c r="E438" s="583"/>
      <c r="F438" s="583"/>
      <c r="G438" s="583"/>
    </row>
    <row r="439" spans="1:7" x14ac:dyDescent="0.35">
      <c r="A439" s="591" t="s">
        <v>2588</v>
      </c>
      <c r="B439" s="591"/>
      <c r="C439" s="641"/>
      <c r="D439" s="591"/>
      <c r="E439" s="583"/>
      <c r="F439" s="583"/>
      <c r="G439" s="583"/>
    </row>
    <row r="440" spans="1:7" x14ac:dyDescent="0.35">
      <c r="A440" s="591" t="s">
        <v>2589</v>
      </c>
      <c r="B440" s="591"/>
      <c r="C440" s="641"/>
      <c r="D440" s="591"/>
      <c r="E440" s="583"/>
      <c r="F440" s="583"/>
      <c r="G440" s="583"/>
    </row>
    <row r="441" spans="1:7" x14ac:dyDescent="0.35">
      <c r="A441" s="591" t="s">
        <v>2590</v>
      </c>
      <c r="B441" s="591"/>
      <c r="C441" s="641"/>
      <c r="D441" s="591"/>
      <c r="E441" s="583"/>
      <c r="F441" s="583"/>
      <c r="G441" s="583"/>
    </row>
    <row r="442" spans="1:7" x14ac:dyDescent="0.35">
      <c r="A442" s="591" t="s">
        <v>2591</v>
      </c>
      <c r="B442" s="591"/>
      <c r="C442" s="641"/>
      <c r="D442" s="591"/>
      <c r="E442" s="583"/>
      <c r="F442" s="583"/>
      <c r="G442" s="583"/>
    </row>
    <row r="443" spans="1:7" ht="18.5" x14ac:dyDescent="0.35">
      <c r="A443" s="628"/>
      <c r="B443" s="629" t="s">
        <v>2759</v>
      </c>
      <c r="C443" s="628"/>
      <c r="D443" s="628"/>
      <c r="E443" s="628"/>
      <c r="F443" s="628"/>
      <c r="G443" s="628"/>
    </row>
    <row r="444" spans="1:7" x14ac:dyDescent="0.35">
      <c r="A444" s="598"/>
      <c r="B444" s="598" t="s">
        <v>2414</v>
      </c>
      <c r="C444" s="598" t="s">
        <v>601</v>
      </c>
      <c r="D444" s="598" t="s">
        <v>602</v>
      </c>
      <c r="E444" s="598"/>
      <c r="F444" s="598" t="s">
        <v>430</v>
      </c>
      <c r="G444" s="598" t="s">
        <v>603</v>
      </c>
    </row>
    <row r="445" spans="1:7" x14ac:dyDescent="0.35">
      <c r="A445" s="591" t="s">
        <v>2253</v>
      </c>
      <c r="B445" s="591" t="s">
        <v>605</v>
      </c>
      <c r="C445" s="608" t="s">
        <v>2544</v>
      </c>
      <c r="D445" s="631"/>
      <c r="E445" s="631"/>
      <c r="F445" s="585"/>
      <c r="G445" s="585"/>
    </row>
    <row r="446" spans="1:7" x14ac:dyDescent="0.35">
      <c r="A446" s="631"/>
      <c r="B446" s="591"/>
      <c r="C446" s="591"/>
      <c r="D446" s="631"/>
      <c r="E446" s="631"/>
      <c r="F446" s="585"/>
      <c r="G446" s="585"/>
    </row>
    <row r="447" spans="1:7" x14ac:dyDescent="0.35">
      <c r="A447" s="591"/>
      <c r="B447" s="591" t="s">
        <v>606</v>
      </c>
      <c r="C447" s="591"/>
      <c r="D447" s="631"/>
      <c r="E447" s="631"/>
      <c r="F447" s="585"/>
      <c r="G447" s="585"/>
    </row>
    <row r="448" spans="1:7" x14ac:dyDescent="0.35">
      <c r="A448" s="591" t="s">
        <v>2254</v>
      </c>
      <c r="B448" s="607" t="s">
        <v>2543</v>
      </c>
      <c r="C448" s="608" t="s">
        <v>2544</v>
      </c>
      <c r="D448" s="608" t="s">
        <v>2544</v>
      </c>
      <c r="E448" s="631"/>
      <c r="F448" s="602" t="str">
        <f>IF($C$472=0,"",IF(C448="[for completion]","",IF(C448="","",C448/$C$472)))</f>
        <v/>
      </c>
      <c r="G448" s="602" t="str">
        <f>IF($D$472=0,"",IF(D448="[for completion]","",IF(D448="","",D448/$D$472)))</f>
        <v/>
      </c>
    </row>
    <row r="449" spans="1:7" x14ac:dyDescent="0.35">
      <c r="A449" s="591" t="s">
        <v>2255</v>
      </c>
      <c r="B449" s="607" t="s">
        <v>2543</v>
      </c>
      <c r="C449" s="608" t="s">
        <v>2544</v>
      </c>
      <c r="D449" s="608" t="s">
        <v>2544</v>
      </c>
      <c r="E449" s="631"/>
      <c r="F449" s="602" t="str">
        <f t="shared" ref="F449:F471" si="17">IF($C$472=0,"",IF(C449="[for completion]","",IF(C449="","",C449/$C$472)))</f>
        <v/>
      </c>
      <c r="G449" s="602" t="str">
        <f t="shared" ref="G449:G471" si="18">IF($D$472=0,"",IF(D449="[for completion]","",IF(D449="","",D449/$D$472)))</f>
        <v/>
      </c>
    </row>
    <row r="450" spans="1:7" x14ac:dyDescent="0.35">
      <c r="A450" s="591" t="s">
        <v>2256</v>
      </c>
      <c r="B450" s="607" t="s">
        <v>2543</v>
      </c>
      <c r="C450" s="608" t="s">
        <v>2544</v>
      </c>
      <c r="D450" s="608" t="s">
        <v>2544</v>
      </c>
      <c r="E450" s="631"/>
      <c r="F450" s="602" t="str">
        <f t="shared" si="17"/>
        <v/>
      </c>
      <c r="G450" s="602" t="str">
        <f t="shared" si="18"/>
        <v/>
      </c>
    </row>
    <row r="451" spans="1:7" x14ac:dyDescent="0.35">
      <c r="A451" s="591" t="s">
        <v>2257</v>
      </c>
      <c r="B451" s="607" t="s">
        <v>2543</v>
      </c>
      <c r="C451" s="608" t="s">
        <v>2544</v>
      </c>
      <c r="D451" s="608" t="s">
        <v>2544</v>
      </c>
      <c r="E451" s="631"/>
      <c r="F451" s="602" t="str">
        <f t="shared" si="17"/>
        <v/>
      </c>
      <c r="G451" s="602" t="str">
        <f t="shared" si="18"/>
        <v/>
      </c>
    </row>
    <row r="452" spans="1:7" x14ac:dyDescent="0.35">
      <c r="A452" s="591" t="s">
        <v>2258</v>
      </c>
      <c r="B452" s="607" t="s">
        <v>2543</v>
      </c>
      <c r="C452" s="608" t="s">
        <v>2544</v>
      </c>
      <c r="D452" s="608" t="s">
        <v>2544</v>
      </c>
      <c r="E452" s="631"/>
      <c r="F452" s="602" t="str">
        <f t="shared" si="17"/>
        <v/>
      </c>
      <c r="G452" s="602" t="str">
        <f t="shared" si="18"/>
        <v/>
      </c>
    </row>
    <row r="453" spans="1:7" x14ac:dyDescent="0.35">
      <c r="A453" s="591" t="s">
        <v>2259</v>
      </c>
      <c r="B453" s="607" t="s">
        <v>2543</v>
      </c>
      <c r="C453" s="608" t="s">
        <v>2544</v>
      </c>
      <c r="D453" s="608" t="s">
        <v>2544</v>
      </c>
      <c r="E453" s="631"/>
      <c r="F453" s="602" t="str">
        <f t="shared" si="17"/>
        <v/>
      </c>
      <c r="G453" s="602" t="str">
        <f t="shared" si="18"/>
        <v/>
      </c>
    </row>
    <row r="454" spans="1:7" x14ac:dyDescent="0.35">
      <c r="A454" s="591" t="s">
        <v>2260</v>
      </c>
      <c r="B454" s="607" t="s">
        <v>2543</v>
      </c>
      <c r="C454" s="608" t="s">
        <v>2544</v>
      </c>
      <c r="D454" s="608" t="s">
        <v>2544</v>
      </c>
      <c r="E454" s="631"/>
      <c r="F454" s="602" t="str">
        <f t="shared" si="17"/>
        <v/>
      </c>
      <c r="G454" s="602" t="str">
        <f t="shared" si="18"/>
        <v/>
      </c>
    </row>
    <row r="455" spans="1:7" x14ac:dyDescent="0.35">
      <c r="A455" s="591" t="s">
        <v>2261</v>
      </c>
      <c r="B455" s="607" t="s">
        <v>2543</v>
      </c>
      <c r="C455" s="608" t="s">
        <v>2544</v>
      </c>
      <c r="D455" s="616" t="s">
        <v>2544</v>
      </c>
      <c r="E455" s="631"/>
      <c r="F455" s="602" t="str">
        <f t="shared" si="17"/>
        <v/>
      </c>
      <c r="G455" s="602" t="str">
        <f t="shared" si="18"/>
        <v/>
      </c>
    </row>
    <row r="456" spans="1:7" x14ac:dyDescent="0.35">
      <c r="A456" s="591" t="s">
        <v>2262</v>
      </c>
      <c r="B456" s="607" t="s">
        <v>2543</v>
      </c>
      <c r="C456" s="608" t="s">
        <v>2544</v>
      </c>
      <c r="D456" s="616" t="s">
        <v>2544</v>
      </c>
      <c r="E456" s="631"/>
      <c r="F456" s="602" t="str">
        <f t="shared" si="17"/>
        <v/>
      </c>
      <c r="G456" s="602" t="str">
        <f t="shared" si="18"/>
        <v/>
      </c>
    </row>
    <row r="457" spans="1:7" x14ac:dyDescent="0.35">
      <c r="A457" s="591" t="s">
        <v>2592</v>
      </c>
      <c r="B457" s="607" t="s">
        <v>2543</v>
      </c>
      <c r="C457" s="608" t="s">
        <v>2544</v>
      </c>
      <c r="D457" s="616" t="s">
        <v>2544</v>
      </c>
      <c r="E457" s="603"/>
      <c r="F457" s="602" t="str">
        <f t="shared" si="17"/>
        <v/>
      </c>
      <c r="G457" s="602" t="str">
        <f t="shared" si="18"/>
        <v/>
      </c>
    </row>
    <row r="458" spans="1:7" x14ac:dyDescent="0.35">
      <c r="A458" s="591" t="s">
        <v>2593</v>
      </c>
      <c r="B458" s="607" t="s">
        <v>2543</v>
      </c>
      <c r="C458" s="608" t="s">
        <v>2544</v>
      </c>
      <c r="D458" s="616" t="s">
        <v>2544</v>
      </c>
      <c r="E458" s="603"/>
      <c r="F458" s="602" t="str">
        <f t="shared" si="17"/>
        <v/>
      </c>
      <c r="G458" s="602" t="str">
        <f t="shared" si="18"/>
        <v/>
      </c>
    </row>
    <row r="459" spans="1:7" x14ac:dyDescent="0.35">
      <c r="A459" s="591" t="s">
        <v>2594</v>
      </c>
      <c r="B459" s="607" t="s">
        <v>2543</v>
      </c>
      <c r="C459" s="608" t="s">
        <v>2544</v>
      </c>
      <c r="D459" s="616" t="s">
        <v>2544</v>
      </c>
      <c r="E459" s="603"/>
      <c r="F459" s="602" t="str">
        <f t="shared" si="17"/>
        <v/>
      </c>
      <c r="G459" s="602" t="str">
        <f t="shared" si="18"/>
        <v/>
      </c>
    </row>
    <row r="460" spans="1:7" x14ac:dyDescent="0.35">
      <c r="A460" s="591" t="s">
        <v>2595</v>
      </c>
      <c r="B460" s="607" t="s">
        <v>2543</v>
      </c>
      <c r="C460" s="608" t="s">
        <v>2544</v>
      </c>
      <c r="D460" s="616" t="s">
        <v>2544</v>
      </c>
      <c r="E460" s="603"/>
      <c r="F460" s="602" t="str">
        <f t="shared" si="17"/>
        <v/>
      </c>
      <c r="G460" s="602" t="str">
        <f t="shared" si="18"/>
        <v/>
      </c>
    </row>
    <row r="461" spans="1:7" x14ac:dyDescent="0.35">
      <c r="A461" s="591" t="s">
        <v>2596</v>
      </c>
      <c r="B461" s="607" t="s">
        <v>2543</v>
      </c>
      <c r="C461" s="608" t="s">
        <v>2544</v>
      </c>
      <c r="D461" s="616" t="s">
        <v>2544</v>
      </c>
      <c r="E461" s="603"/>
      <c r="F461" s="602" t="str">
        <f t="shared" si="17"/>
        <v/>
      </c>
      <c r="G461" s="602" t="str">
        <f t="shared" si="18"/>
        <v/>
      </c>
    </row>
    <row r="462" spans="1:7" x14ac:dyDescent="0.35">
      <c r="A462" s="591" t="s">
        <v>2597</v>
      </c>
      <c r="B462" s="607" t="s">
        <v>2543</v>
      </c>
      <c r="C462" s="608" t="s">
        <v>2544</v>
      </c>
      <c r="D462" s="616" t="s">
        <v>2544</v>
      </c>
      <c r="E462" s="603"/>
      <c r="F462" s="602" t="str">
        <f t="shared" si="17"/>
        <v/>
      </c>
      <c r="G462" s="602" t="str">
        <f t="shared" si="18"/>
        <v/>
      </c>
    </row>
    <row r="463" spans="1:7" x14ac:dyDescent="0.35">
      <c r="A463" s="591" t="s">
        <v>2598</v>
      </c>
      <c r="B463" s="607" t="s">
        <v>2543</v>
      </c>
      <c r="C463" s="608" t="s">
        <v>2544</v>
      </c>
      <c r="D463" s="616" t="s">
        <v>2544</v>
      </c>
      <c r="E463" s="591"/>
      <c r="F463" s="602" t="str">
        <f t="shared" si="17"/>
        <v/>
      </c>
      <c r="G463" s="602" t="str">
        <f t="shared" si="18"/>
        <v/>
      </c>
    </row>
    <row r="464" spans="1:7" x14ac:dyDescent="0.35">
      <c r="A464" s="591" t="s">
        <v>2599</v>
      </c>
      <c r="B464" s="607" t="s">
        <v>2543</v>
      </c>
      <c r="C464" s="608" t="s">
        <v>2544</v>
      </c>
      <c r="D464" s="616" t="s">
        <v>2544</v>
      </c>
      <c r="E464" s="633"/>
      <c r="F464" s="602" t="str">
        <f t="shared" si="17"/>
        <v/>
      </c>
      <c r="G464" s="602" t="str">
        <f t="shared" si="18"/>
        <v/>
      </c>
    </row>
    <row r="465" spans="1:7" x14ac:dyDescent="0.35">
      <c r="A465" s="591" t="s">
        <v>2600</v>
      </c>
      <c r="B465" s="607" t="s">
        <v>2543</v>
      </c>
      <c r="C465" s="608" t="s">
        <v>2544</v>
      </c>
      <c r="D465" s="616" t="s">
        <v>2544</v>
      </c>
      <c r="E465" s="633"/>
      <c r="F465" s="602" t="str">
        <f t="shared" si="17"/>
        <v/>
      </c>
      <c r="G465" s="602" t="str">
        <f t="shared" si="18"/>
        <v/>
      </c>
    </row>
    <row r="466" spans="1:7" x14ac:dyDescent="0.35">
      <c r="A466" s="591" t="s">
        <v>2601</v>
      </c>
      <c r="B466" s="607" t="s">
        <v>2543</v>
      </c>
      <c r="C466" s="608" t="s">
        <v>2544</v>
      </c>
      <c r="D466" s="616" t="s">
        <v>2544</v>
      </c>
      <c r="E466" s="633"/>
      <c r="F466" s="602" t="str">
        <f t="shared" si="17"/>
        <v/>
      </c>
      <c r="G466" s="602" t="str">
        <f t="shared" si="18"/>
        <v/>
      </c>
    </row>
    <row r="467" spans="1:7" x14ac:dyDescent="0.35">
      <c r="A467" s="591" t="s">
        <v>2602</v>
      </c>
      <c r="B467" s="607" t="s">
        <v>2543</v>
      </c>
      <c r="C467" s="608" t="s">
        <v>2544</v>
      </c>
      <c r="D467" s="616" t="s">
        <v>2544</v>
      </c>
      <c r="E467" s="633"/>
      <c r="F467" s="602" t="str">
        <f t="shared" si="17"/>
        <v/>
      </c>
      <c r="G467" s="602" t="str">
        <f t="shared" si="18"/>
        <v/>
      </c>
    </row>
    <row r="468" spans="1:7" x14ac:dyDescent="0.35">
      <c r="A468" s="591" t="s">
        <v>2603</v>
      </c>
      <c r="B468" s="607" t="s">
        <v>2543</v>
      </c>
      <c r="C468" s="608" t="s">
        <v>2544</v>
      </c>
      <c r="D468" s="616" t="s">
        <v>2544</v>
      </c>
      <c r="E468" s="633"/>
      <c r="F468" s="602" t="str">
        <f t="shared" si="17"/>
        <v/>
      </c>
      <c r="G468" s="602" t="str">
        <f t="shared" si="18"/>
        <v/>
      </c>
    </row>
    <row r="469" spans="1:7" x14ac:dyDescent="0.35">
      <c r="A469" s="591" t="s">
        <v>2604</v>
      </c>
      <c r="B469" s="607" t="s">
        <v>2543</v>
      </c>
      <c r="C469" s="608" t="s">
        <v>2544</v>
      </c>
      <c r="D469" s="616" t="s">
        <v>2544</v>
      </c>
      <c r="E469" s="633"/>
      <c r="F469" s="602" t="str">
        <f t="shared" si="17"/>
        <v/>
      </c>
      <c r="G469" s="602" t="str">
        <f t="shared" si="18"/>
        <v/>
      </c>
    </row>
    <row r="470" spans="1:7" x14ac:dyDescent="0.35">
      <c r="A470" s="591" t="s">
        <v>2605</v>
      </c>
      <c r="B470" s="607" t="s">
        <v>2543</v>
      </c>
      <c r="C470" s="608" t="s">
        <v>2544</v>
      </c>
      <c r="D470" s="616" t="s">
        <v>2544</v>
      </c>
      <c r="E470" s="633"/>
      <c r="F470" s="602" t="str">
        <f t="shared" si="17"/>
        <v/>
      </c>
      <c r="G470" s="602" t="str">
        <f t="shared" si="18"/>
        <v/>
      </c>
    </row>
    <row r="471" spans="1:7" x14ac:dyDescent="0.35">
      <c r="A471" s="591" t="s">
        <v>2606</v>
      </c>
      <c r="B471" s="607" t="s">
        <v>2543</v>
      </c>
      <c r="C471" s="608" t="s">
        <v>2544</v>
      </c>
      <c r="D471" s="616" t="s">
        <v>2544</v>
      </c>
      <c r="E471" s="633"/>
      <c r="F471" s="602" t="str">
        <f t="shared" si="17"/>
        <v/>
      </c>
      <c r="G471" s="602" t="str">
        <f t="shared" si="18"/>
        <v/>
      </c>
    </row>
    <row r="472" spans="1:7" x14ac:dyDescent="0.35">
      <c r="A472" s="591" t="s">
        <v>2607</v>
      </c>
      <c r="B472" s="603" t="s">
        <v>87</v>
      </c>
      <c r="C472" s="604">
        <f>SUM(C448:C471)</f>
        <v>0</v>
      </c>
      <c r="D472" s="591">
        <f>SUM(D448:D471)</f>
        <v>0</v>
      </c>
      <c r="E472" s="633"/>
      <c r="F472" s="635">
        <f>SUM(F448:F471)</f>
        <v>0</v>
      </c>
      <c r="G472" s="635">
        <f>SUM(G448:G471)</f>
        <v>0</v>
      </c>
    </row>
    <row r="473" spans="1:7" x14ac:dyDescent="0.35">
      <c r="A473" s="598"/>
      <c r="B473" s="598" t="s">
        <v>2415</v>
      </c>
      <c r="C473" s="598" t="s">
        <v>601</v>
      </c>
      <c r="D473" s="598" t="s">
        <v>602</v>
      </c>
      <c r="E473" s="598"/>
      <c r="F473" s="598" t="s">
        <v>430</v>
      </c>
      <c r="G473" s="598" t="s">
        <v>603</v>
      </c>
    </row>
    <row r="474" spans="1:7" x14ac:dyDescent="0.35">
      <c r="A474" s="591" t="s">
        <v>2263</v>
      </c>
      <c r="B474" s="591" t="s">
        <v>634</v>
      </c>
      <c r="C474" s="620" t="s">
        <v>2544</v>
      </c>
      <c r="D474" s="591"/>
      <c r="E474" s="591"/>
      <c r="F474" s="591"/>
      <c r="G474" s="591"/>
    </row>
    <row r="475" spans="1:7" x14ac:dyDescent="0.35">
      <c r="A475" s="591"/>
      <c r="B475" s="591"/>
      <c r="C475" s="591"/>
      <c r="D475" s="591"/>
      <c r="E475" s="591"/>
      <c r="F475" s="591"/>
      <c r="G475" s="591"/>
    </row>
    <row r="476" spans="1:7" x14ac:dyDescent="0.35">
      <c r="A476" s="591"/>
      <c r="B476" s="603" t="s">
        <v>635</v>
      </c>
      <c r="C476" s="591"/>
      <c r="D476" s="591"/>
      <c r="E476" s="591"/>
      <c r="F476" s="591"/>
      <c r="G476" s="591"/>
    </row>
    <row r="477" spans="1:7" x14ac:dyDescent="0.35">
      <c r="A477" s="591" t="s">
        <v>2264</v>
      </c>
      <c r="B477" s="591" t="s">
        <v>637</v>
      </c>
      <c r="C477" s="608" t="s">
        <v>2544</v>
      </c>
      <c r="D477" s="616" t="s">
        <v>2544</v>
      </c>
      <c r="E477" s="591"/>
      <c r="F477" s="602" t="str">
        <f>IF($C$485=0,"",IF(C477="[for completion]","",IF(C477="","",C477/$C$485)))</f>
        <v/>
      </c>
      <c r="G477" s="602" t="str">
        <f>IF($D$485=0,"",IF(D477="[for completion]","",IF(D477="","",D477/$D$485)))</f>
        <v/>
      </c>
    </row>
    <row r="478" spans="1:7" x14ac:dyDescent="0.35">
      <c r="A478" s="591" t="s">
        <v>2265</v>
      </c>
      <c r="B478" s="591" t="s">
        <v>639</v>
      </c>
      <c r="C478" s="608" t="s">
        <v>2544</v>
      </c>
      <c r="D478" s="616" t="s">
        <v>2544</v>
      </c>
      <c r="E478" s="591"/>
      <c r="F478" s="602" t="str">
        <f t="shared" ref="F478:F484" si="19">IF($C$485=0,"",IF(C478="[for completion]","",IF(C478="","",C478/$C$485)))</f>
        <v/>
      </c>
      <c r="G478" s="602" t="str">
        <f t="shared" ref="G478:G484" si="20">IF($D$485=0,"",IF(D478="[for completion]","",IF(D478="","",D478/$D$485)))</f>
        <v/>
      </c>
    </row>
    <row r="479" spans="1:7" x14ac:dyDescent="0.35">
      <c r="A479" s="591" t="s">
        <v>2266</v>
      </c>
      <c r="B479" s="591" t="s">
        <v>641</v>
      </c>
      <c r="C479" s="608" t="s">
        <v>2544</v>
      </c>
      <c r="D479" s="616" t="s">
        <v>2544</v>
      </c>
      <c r="E479" s="591"/>
      <c r="F479" s="602" t="str">
        <f t="shared" si="19"/>
        <v/>
      </c>
      <c r="G479" s="602" t="str">
        <f t="shared" si="20"/>
        <v/>
      </c>
    </row>
    <row r="480" spans="1:7" x14ac:dyDescent="0.35">
      <c r="A480" s="591" t="s">
        <v>2267</v>
      </c>
      <c r="B480" s="591" t="s">
        <v>643</v>
      </c>
      <c r="C480" s="608" t="s">
        <v>2544</v>
      </c>
      <c r="D480" s="616" t="s">
        <v>2544</v>
      </c>
      <c r="E480" s="591"/>
      <c r="F480" s="602" t="str">
        <f t="shared" si="19"/>
        <v/>
      </c>
      <c r="G480" s="602" t="str">
        <f t="shared" si="20"/>
        <v/>
      </c>
    </row>
    <row r="481" spans="1:7" x14ac:dyDescent="0.35">
      <c r="A481" s="591" t="s">
        <v>2268</v>
      </c>
      <c r="B481" s="591" t="s">
        <v>645</v>
      </c>
      <c r="C481" s="608" t="s">
        <v>2544</v>
      </c>
      <c r="D481" s="616" t="s">
        <v>2544</v>
      </c>
      <c r="E481" s="591"/>
      <c r="F481" s="602" t="str">
        <f t="shared" si="19"/>
        <v/>
      </c>
      <c r="G481" s="602" t="str">
        <f t="shared" si="20"/>
        <v/>
      </c>
    </row>
    <row r="482" spans="1:7" x14ac:dyDescent="0.35">
      <c r="A482" s="591" t="s">
        <v>2269</v>
      </c>
      <c r="B482" s="591" t="s">
        <v>647</v>
      </c>
      <c r="C482" s="608" t="s">
        <v>2544</v>
      </c>
      <c r="D482" s="616" t="s">
        <v>2544</v>
      </c>
      <c r="E482" s="591"/>
      <c r="F482" s="602" t="str">
        <f t="shared" si="19"/>
        <v/>
      </c>
      <c r="G482" s="602" t="str">
        <f t="shared" si="20"/>
        <v/>
      </c>
    </row>
    <row r="483" spans="1:7" x14ac:dyDescent="0.35">
      <c r="A483" s="591" t="s">
        <v>2270</v>
      </c>
      <c r="B483" s="591" t="s">
        <v>649</v>
      </c>
      <c r="C483" s="608" t="s">
        <v>2544</v>
      </c>
      <c r="D483" s="616" t="s">
        <v>2544</v>
      </c>
      <c r="E483" s="591"/>
      <c r="F483" s="602" t="str">
        <f t="shared" si="19"/>
        <v/>
      </c>
      <c r="G483" s="602" t="str">
        <f t="shared" si="20"/>
        <v/>
      </c>
    </row>
    <row r="484" spans="1:7" x14ac:dyDescent="0.35">
      <c r="A484" s="591" t="s">
        <v>2271</v>
      </c>
      <c r="B484" s="591" t="s">
        <v>651</v>
      </c>
      <c r="C484" s="608" t="s">
        <v>2544</v>
      </c>
      <c r="D484" s="616" t="s">
        <v>2544</v>
      </c>
      <c r="E484" s="591"/>
      <c r="F484" s="602" t="str">
        <f t="shared" si="19"/>
        <v/>
      </c>
      <c r="G484" s="602" t="str">
        <f t="shared" si="20"/>
        <v/>
      </c>
    </row>
    <row r="485" spans="1:7" x14ac:dyDescent="0.35">
      <c r="A485" s="591" t="s">
        <v>2272</v>
      </c>
      <c r="B485" s="634" t="s">
        <v>87</v>
      </c>
      <c r="C485" s="609">
        <f>SUM(C477:C484)</f>
        <v>0</v>
      </c>
      <c r="D485" s="605">
        <f>SUM(D477:D484)</f>
        <v>0</v>
      </c>
      <c r="E485" s="591"/>
      <c r="F485" s="611">
        <f>SUM(F477:F484)</f>
        <v>0</v>
      </c>
      <c r="G485" s="611">
        <f>SUM(G477:G484)</f>
        <v>0</v>
      </c>
    </row>
    <row r="486" spans="1:7" x14ac:dyDescent="0.35">
      <c r="A486" s="591" t="s">
        <v>2273</v>
      </c>
      <c r="B486" s="612" t="s">
        <v>654</v>
      </c>
      <c r="C486" s="608"/>
      <c r="D486" s="616"/>
      <c r="E486" s="591"/>
      <c r="F486" s="602" t="s">
        <v>1505</v>
      </c>
      <c r="G486" s="602" t="s">
        <v>1505</v>
      </c>
    </row>
    <row r="487" spans="1:7" x14ac:dyDescent="0.35">
      <c r="A487" s="591" t="s">
        <v>2274</v>
      </c>
      <c r="B487" s="612" t="s">
        <v>656</v>
      </c>
      <c r="C487" s="608"/>
      <c r="D487" s="616"/>
      <c r="E487" s="591"/>
      <c r="F487" s="602" t="s">
        <v>1505</v>
      </c>
      <c r="G487" s="602" t="s">
        <v>1505</v>
      </c>
    </row>
    <row r="488" spans="1:7" x14ac:dyDescent="0.35">
      <c r="A488" s="591" t="s">
        <v>2275</v>
      </c>
      <c r="B488" s="612" t="s">
        <v>658</v>
      </c>
      <c r="C488" s="608"/>
      <c r="D488" s="616"/>
      <c r="E488" s="591"/>
      <c r="F488" s="602" t="s">
        <v>1505</v>
      </c>
      <c r="G488" s="602" t="s">
        <v>1505</v>
      </c>
    </row>
    <row r="489" spans="1:7" x14ac:dyDescent="0.35">
      <c r="A489" s="591" t="s">
        <v>2276</v>
      </c>
      <c r="B489" s="612" t="s">
        <v>660</v>
      </c>
      <c r="C489" s="608"/>
      <c r="D489" s="616"/>
      <c r="E489" s="591"/>
      <c r="F489" s="602" t="s">
        <v>1505</v>
      </c>
      <c r="G489" s="602" t="s">
        <v>1505</v>
      </c>
    </row>
    <row r="490" spans="1:7" x14ac:dyDescent="0.35">
      <c r="A490" s="591" t="s">
        <v>2277</v>
      </c>
      <c r="B490" s="612" t="s">
        <v>662</v>
      </c>
      <c r="C490" s="608"/>
      <c r="D490" s="616"/>
      <c r="E490" s="591"/>
      <c r="F490" s="602" t="s">
        <v>1505</v>
      </c>
      <c r="G490" s="602" t="s">
        <v>1505</v>
      </c>
    </row>
    <row r="491" spans="1:7" x14ac:dyDescent="0.35">
      <c r="A491" s="591" t="s">
        <v>2278</v>
      </c>
      <c r="B491" s="612" t="s">
        <v>664</v>
      </c>
      <c r="C491" s="608"/>
      <c r="D491" s="616"/>
      <c r="E491" s="591"/>
      <c r="F491" s="602" t="s">
        <v>1505</v>
      </c>
      <c r="G491" s="602" t="s">
        <v>1505</v>
      </c>
    </row>
    <row r="492" spans="1:7" x14ac:dyDescent="0.35">
      <c r="A492" s="591" t="s">
        <v>2279</v>
      </c>
      <c r="B492" s="612"/>
      <c r="C492" s="591"/>
      <c r="D492" s="591"/>
      <c r="E492" s="591"/>
      <c r="F492" s="637"/>
      <c r="G492" s="637"/>
    </row>
    <row r="493" spans="1:7" x14ac:dyDescent="0.35">
      <c r="A493" s="591" t="s">
        <v>2280</v>
      </c>
      <c r="B493" s="612"/>
      <c r="C493" s="591"/>
      <c r="D493" s="591"/>
      <c r="E493" s="591"/>
      <c r="F493" s="637"/>
      <c r="G493" s="637"/>
    </row>
    <row r="494" spans="1:7" x14ac:dyDescent="0.35">
      <c r="A494" s="591" t="s">
        <v>2281</v>
      </c>
      <c r="B494" s="612"/>
      <c r="C494" s="591"/>
      <c r="D494" s="591"/>
      <c r="E494" s="591"/>
      <c r="F494" s="633"/>
      <c r="G494" s="633"/>
    </row>
    <row r="495" spans="1:7" x14ac:dyDescent="0.35">
      <c r="A495" s="598"/>
      <c r="B495" s="598" t="s">
        <v>2416</v>
      </c>
      <c r="C495" s="598" t="s">
        <v>601</v>
      </c>
      <c r="D495" s="598" t="s">
        <v>602</v>
      </c>
      <c r="E495" s="598"/>
      <c r="F495" s="598" t="s">
        <v>430</v>
      </c>
      <c r="G495" s="598" t="s">
        <v>603</v>
      </c>
    </row>
    <row r="496" spans="1:7" x14ac:dyDescent="0.35">
      <c r="A496" s="591" t="s">
        <v>2282</v>
      </c>
      <c r="B496" s="591" t="s">
        <v>634</v>
      </c>
      <c r="C496" s="620" t="s">
        <v>2608</v>
      </c>
      <c r="D496" s="591"/>
      <c r="E496" s="591"/>
      <c r="F496" s="591"/>
      <c r="G496" s="591"/>
    </row>
    <row r="497" spans="1:7" x14ac:dyDescent="0.35">
      <c r="A497" s="591"/>
      <c r="B497" s="591"/>
      <c r="C497" s="591"/>
      <c r="D497" s="591"/>
      <c r="E497" s="591"/>
      <c r="F497" s="591"/>
      <c r="G497" s="591"/>
    </row>
    <row r="498" spans="1:7" x14ac:dyDescent="0.35">
      <c r="A498" s="591"/>
      <c r="B498" s="603" t="s">
        <v>635</v>
      </c>
      <c r="C498" s="591"/>
      <c r="D498" s="591"/>
      <c r="E498" s="591"/>
      <c r="F498" s="591"/>
      <c r="G498" s="591"/>
    </row>
    <row r="499" spans="1:7" x14ac:dyDescent="0.35">
      <c r="A499" s="591" t="s">
        <v>2283</v>
      </c>
      <c r="B499" s="591" t="s">
        <v>637</v>
      </c>
      <c r="C499" s="608" t="s">
        <v>2608</v>
      </c>
      <c r="D499" s="616" t="s">
        <v>2608</v>
      </c>
      <c r="E499" s="591"/>
      <c r="F499" s="602" t="str">
        <f>IF($C$507=0,"",IF(C499="[for completion]","",IF(C499="","",C499/$C$507)))</f>
        <v/>
      </c>
      <c r="G499" s="602" t="str">
        <f>IF($D$507=0,"",IF(D499="[for completion]","",IF(D499="","",D499/$D$507)))</f>
        <v/>
      </c>
    </row>
    <row r="500" spans="1:7" x14ac:dyDescent="0.35">
      <c r="A500" s="591" t="s">
        <v>2284</v>
      </c>
      <c r="B500" s="591" t="s">
        <v>639</v>
      </c>
      <c r="C500" s="608" t="s">
        <v>2608</v>
      </c>
      <c r="D500" s="616" t="s">
        <v>2608</v>
      </c>
      <c r="E500" s="591"/>
      <c r="F500" s="602" t="str">
        <f t="shared" ref="F500:F506" si="21">IF($C$507=0,"",IF(C500="[for completion]","",IF(C500="","",C500/$C$507)))</f>
        <v/>
      </c>
      <c r="G500" s="602" t="str">
        <f t="shared" ref="G500:G506" si="22">IF($D$507=0,"",IF(D500="[for completion]","",IF(D500="","",D500/$D$507)))</f>
        <v/>
      </c>
    </row>
    <row r="501" spans="1:7" x14ac:dyDescent="0.35">
      <c r="A501" s="591" t="s">
        <v>2285</v>
      </c>
      <c r="B501" s="591" t="s">
        <v>641</v>
      </c>
      <c r="C501" s="608" t="s">
        <v>2608</v>
      </c>
      <c r="D501" s="616" t="s">
        <v>2608</v>
      </c>
      <c r="E501" s="591"/>
      <c r="F501" s="602" t="str">
        <f t="shared" si="21"/>
        <v/>
      </c>
      <c r="G501" s="602" t="str">
        <f t="shared" si="22"/>
        <v/>
      </c>
    </row>
    <row r="502" spans="1:7" x14ac:dyDescent="0.35">
      <c r="A502" s="591" t="s">
        <v>2286</v>
      </c>
      <c r="B502" s="591" t="s">
        <v>643</v>
      </c>
      <c r="C502" s="608" t="s">
        <v>2608</v>
      </c>
      <c r="D502" s="616" t="s">
        <v>2608</v>
      </c>
      <c r="E502" s="591"/>
      <c r="F502" s="602" t="str">
        <f t="shared" si="21"/>
        <v/>
      </c>
      <c r="G502" s="602" t="str">
        <f t="shared" si="22"/>
        <v/>
      </c>
    </row>
    <row r="503" spans="1:7" x14ac:dyDescent="0.35">
      <c r="A503" s="591" t="s">
        <v>2287</v>
      </c>
      <c r="B503" s="591" t="s">
        <v>645</v>
      </c>
      <c r="C503" s="608" t="s">
        <v>2608</v>
      </c>
      <c r="D503" s="616" t="s">
        <v>2608</v>
      </c>
      <c r="E503" s="591"/>
      <c r="F503" s="602" t="str">
        <f t="shared" si="21"/>
        <v/>
      </c>
      <c r="G503" s="602" t="str">
        <f t="shared" si="22"/>
        <v/>
      </c>
    </row>
    <row r="504" spans="1:7" x14ac:dyDescent="0.35">
      <c r="A504" s="591" t="s">
        <v>2288</v>
      </c>
      <c r="B504" s="591" t="s">
        <v>647</v>
      </c>
      <c r="C504" s="608" t="s">
        <v>2608</v>
      </c>
      <c r="D504" s="616" t="s">
        <v>2608</v>
      </c>
      <c r="E504" s="591"/>
      <c r="F504" s="602" t="str">
        <f t="shared" si="21"/>
        <v/>
      </c>
      <c r="G504" s="602" t="str">
        <f t="shared" si="22"/>
        <v/>
      </c>
    </row>
    <row r="505" spans="1:7" x14ac:dyDescent="0.35">
      <c r="A505" s="591" t="s">
        <v>2289</v>
      </c>
      <c r="B505" s="591" t="s">
        <v>649</v>
      </c>
      <c r="C505" s="608" t="s">
        <v>2608</v>
      </c>
      <c r="D505" s="616" t="s">
        <v>2608</v>
      </c>
      <c r="E505" s="591"/>
      <c r="F505" s="602" t="str">
        <f t="shared" si="21"/>
        <v/>
      </c>
      <c r="G505" s="602" t="str">
        <f t="shared" si="22"/>
        <v/>
      </c>
    </row>
    <row r="506" spans="1:7" x14ac:dyDescent="0.35">
      <c r="A506" s="591" t="s">
        <v>2290</v>
      </c>
      <c r="B506" s="591" t="s">
        <v>651</v>
      </c>
      <c r="C506" s="608" t="s">
        <v>2608</v>
      </c>
      <c r="D506" s="601" t="s">
        <v>2608</v>
      </c>
      <c r="E506" s="591"/>
      <c r="F506" s="602" t="str">
        <f t="shared" si="21"/>
        <v/>
      </c>
      <c r="G506" s="602" t="str">
        <f t="shared" si="22"/>
        <v/>
      </c>
    </row>
    <row r="507" spans="1:7" x14ac:dyDescent="0.35">
      <c r="A507" s="591" t="s">
        <v>2291</v>
      </c>
      <c r="B507" s="634" t="s">
        <v>87</v>
      </c>
      <c r="C507" s="609">
        <f>SUM(C499:C506)</f>
        <v>0</v>
      </c>
      <c r="D507" s="605">
        <f>SUM(D499:D506)</f>
        <v>0</v>
      </c>
      <c r="E507" s="591"/>
      <c r="F507" s="611">
        <f>SUM(F499:F506)</f>
        <v>0</v>
      </c>
      <c r="G507" s="611">
        <f>SUM(G499:G506)</f>
        <v>0</v>
      </c>
    </row>
    <row r="508" spans="1:7" x14ac:dyDescent="0.35">
      <c r="A508" s="591" t="s">
        <v>2293</v>
      </c>
      <c r="B508" s="612" t="s">
        <v>654</v>
      </c>
      <c r="C508" s="609"/>
      <c r="D508" s="636"/>
      <c r="E508" s="591"/>
      <c r="F508" s="602" t="s">
        <v>1505</v>
      </c>
      <c r="G508" s="602" t="s">
        <v>1505</v>
      </c>
    </row>
    <row r="509" spans="1:7" x14ac:dyDescent="0.35">
      <c r="A509" s="591" t="s">
        <v>2295</v>
      </c>
      <c r="B509" s="612" t="s">
        <v>656</v>
      </c>
      <c r="C509" s="609"/>
      <c r="D509" s="636"/>
      <c r="E509" s="591"/>
      <c r="F509" s="602" t="s">
        <v>1505</v>
      </c>
      <c r="G509" s="602" t="s">
        <v>1505</v>
      </c>
    </row>
    <row r="510" spans="1:7" x14ac:dyDescent="0.35">
      <c r="A510" s="591" t="s">
        <v>2296</v>
      </c>
      <c r="B510" s="612" t="s">
        <v>658</v>
      </c>
      <c r="C510" s="609"/>
      <c r="D510" s="636"/>
      <c r="E510" s="591"/>
      <c r="F510" s="602" t="s">
        <v>1505</v>
      </c>
      <c r="G510" s="602" t="s">
        <v>1505</v>
      </c>
    </row>
    <row r="511" spans="1:7" x14ac:dyDescent="0.35">
      <c r="A511" s="591" t="s">
        <v>2297</v>
      </c>
      <c r="B511" s="612" t="s">
        <v>660</v>
      </c>
      <c r="C511" s="609"/>
      <c r="D511" s="636"/>
      <c r="E511" s="591"/>
      <c r="F511" s="602" t="s">
        <v>1505</v>
      </c>
      <c r="G511" s="602" t="s">
        <v>1505</v>
      </c>
    </row>
    <row r="512" spans="1:7" x14ac:dyDescent="0.35">
      <c r="A512" s="591" t="s">
        <v>2298</v>
      </c>
      <c r="B512" s="612" t="s">
        <v>662</v>
      </c>
      <c r="C512" s="609"/>
      <c r="D512" s="636"/>
      <c r="E512" s="591"/>
      <c r="F512" s="602" t="s">
        <v>1505</v>
      </c>
      <c r="G512" s="602" t="s">
        <v>1505</v>
      </c>
    </row>
    <row r="513" spans="1:7" x14ac:dyDescent="0.35">
      <c r="A513" s="591" t="s">
        <v>2299</v>
      </c>
      <c r="B513" s="612" t="s">
        <v>664</v>
      </c>
      <c r="C513" s="609"/>
      <c r="D513" s="636"/>
      <c r="E513" s="591"/>
      <c r="F513" s="602" t="s">
        <v>1505</v>
      </c>
      <c r="G513" s="602" t="s">
        <v>1505</v>
      </c>
    </row>
    <row r="514" spans="1:7" x14ac:dyDescent="0.35">
      <c r="A514" s="591" t="s">
        <v>2300</v>
      </c>
      <c r="B514" s="612"/>
      <c r="C514" s="591"/>
      <c r="D514" s="591"/>
      <c r="E514" s="591"/>
      <c r="F514" s="602"/>
      <c r="G514" s="602"/>
    </row>
    <row r="515" spans="1:7" x14ac:dyDescent="0.35">
      <c r="A515" s="591" t="s">
        <v>2301</v>
      </c>
      <c r="B515" s="612"/>
      <c r="C515" s="591"/>
      <c r="D515" s="591"/>
      <c r="E515" s="591"/>
      <c r="F515" s="602"/>
      <c r="G515" s="602"/>
    </row>
    <row r="516" spans="1:7" x14ac:dyDescent="0.35">
      <c r="A516" s="591" t="s">
        <v>2302</v>
      </c>
      <c r="B516" s="612"/>
      <c r="C516" s="591"/>
      <c r="D516" s="591"/>
      <c r="E516" s="591"/>
      <c r="F516" s="602"/>
      <c r="G516" s="611"/>
    </row>
    <row r="517" spans="1:7" x14ac:dyDescent="0.35">
      <c r="A517" s="598"/>
      <c r="B517" s="598" t="s">
        <v>2417</v>
      </c>
      <c r="C517" s="598" t="s">
        <v>721</v>
      </c>
      <c r="D517" s="598"/>
      <c r="E517" s="598"/>
      <c r="F517" s="598"/>
      <c r="G517" s="598"/>
    </row>
    <row r="518" spans="1:7" x14ac:dyDescent="0.35">
      <c r="A518" s="591" t="s">
        <v>2303</v>
      </c>
      <c r="B518" s="603" t="s">
        <v>722</v>
      </c>
      <c r="C518" s="620" t="s">
        <v>2544</v>
      </c>
      <c r="D518" s="620"/>
      <c r="E518" s="591"/>
      <c r="F518" s="591"/>
      <c r="G518" s="591"/>
    </row>
    <row r="519" spans="1:7" x14ac:dyDescent="0.35">
      <c r="A519" s="591" t="s">
        <v>2304</v>
      </c>
      <c r="B519" s="603" t="s">
        <v>723</v>
      </c>
      <c r="C519" s="620" t="s">
        <v>2544</v>
      </c>
      <c r="D519" s="620"/>
      <c r="E519" s="591"/>
      <c r="F519" s="591"/>
      <c r="G519" s="591"/>
    </row>
    <row r="520" spans="1:7" x14ac:dyDescent="0.35">
      <c r="A520" s="591" t="s">
        <v>2305</v>
      </c>
      <c r="B520" s="603" t="s">
        <v>724</v>
      </c>
      <c r="C520" s="620" t="s">
        <v>2544</v>
      </c>
      <c r="D520" s="620"/>
      <c r="E520" s="591"/>
      <c r="F520" s="591"/>
      <c r="G520" s="591"/>
    </row>
    <row r="521" spans="1:7" x14ac:dyDescent="0.35">
      <c r="A521" s="591" t="s">
        <v>2306</v>
      </c>
      <c r="B521" s="603" t="s">
        <v>725</v>
      </c>
      <c r="C521" s="620" t="s">
        <v>2544</v>
      </c>
      <c r="D521" s="620"/>
      <c r="E521" s="591"/>
      <c r="F521" s="591"/>
      <c r="G521" s="591"/>
    </row>
    <row r="522" spans="1:7" x14ac:dyDescent="0.35">
      <c r="A522" s="591" t="s">
        <v>2307</v>
      </c>
      <c r="B522" s="603" t="s">
        <v>726</v>
      </c>
      <c r="C522" s="620" t="s">
        <v>2544</v>
      </c>
      <c r="D522" s="620"/>
      <c r="E522" s="591"/>
      <c r="F522" s="591"/>
      <c r="G522" s="591"/>
    </row>
    <row r="523" spans="1:7" x14ac:dyDescent="0.35">
      <c r="A523" s="591" t="s">
        <v>2308</v>
      </c>
      <c r="B523" s="603" t="s">
        <v>727</v>
      </c>
      <c r="C523" s="620" t="s">
        <v>2544</v>
      </c>
      <c r="D523" s="620"/>
      <c r="E523" s="591"/>
      <c r="F523" s="591"/>
      <c r="G523" s="591"/>
    </row>
    <row r="524" spans="1:7" x14ac:dyDescent="0.35">
      <c r="A524" s="591" t="s">
        <v>2309</v>
      </c>
      <c r="B524" s="603" t="s">
        <v>728</v>
      </c>
      <c r="C524" s="620" t="s">
        <v>2544</v>
      </c>
      <c r="D524" s="620"/>
      <c r="E524" s="591"/>
      <c r="F524" s="591"/>
      <c r="G524" s="591"/>
    </row>
    <row r="525" spans="1:7" x14ac:dyDescent="0.35">
      <c r="A525" s="591" t="s">
        <v>2310</v>
      </c>
      <c r="B525" s="603" t="s">
        <v>1879</v>
      </c>
      <c r="C525" s="620" t="s">
        <v>2544</v>
      </c>
      <c r="D525" s="620"/>
      <c r="E525" s="591"/>
      <c r="F525" s="591"/>
      <c r="G525" s="591"/>
    </row>
    <row r="526" spans="1:7" x14ac:dyDescent="0.35">
      <c r="A526" s="591" t="s">
        <v>2311</v>
      </c>
      <c r="B526" s="603" t="s">
        <v>1880</v>
      </c>
      <c r="C526" s="620" t="s">
        <v>2544</v>
      </c>
      <c r="D526" s="620"/>
      <c r="E526" s="591"/>
      <c r="F526" s="591"/>
      <c r="G526" s="591"/>
    </row>
    <row r="527" spans="1:7" x14ac:dyDescent="0.35">
      <c r="A527" s="591" t="s">
        <v>2312</v>
      </c>
      <c r="B527" s="603" t="s">
        <v>2292</v>
      </c>
      <c r="C527" s="620" t="s">
        <v>2544</v>
      </c>
      <c r="D527" s="620"/>
      <c r="E527" s="591"/>
      <c r="F527" s="591"/>
      <c r="G527" s="591"/>
    </row>
    <row r="528" spans="1:7" x14ac:dyDescent="0.35">
      <c r="A528" s="591" t="s">
        <v>2313</v>
      </c>
      <c r="B528" s="603" t="s">
        <v>729</v>
      </c>
      <c r="C528" s="620" t="s">
        <v>2544</v>
      </c>
      <c r="D528" s="620"/>
      <c r="E528" s="591"/>
      <c r="F528" s="591"/>
      <c r="G528" s="591"/>
    </row>
    <row r="529" spans="1:7" x14ac:dyDescent="0.35">
      <c r="A529" s="591" t="s">
        <v>2314</v>
      </c>
      <c r="B529" s="603" t="s">
        <v>2760</v>
      </c>
      <c r="C529" s="620" t="s">
        <v>2544</v>
      </c>
      <c r="D529" s="620"/>
      <c r="E529" s="591"/>
      <c r="F529" s="591"/>
      <c r="G529" s="591"/>
    </row>
    <row r="530" spans="1:7" x14ac:dyDescent="0.35">
      <c r="A530" s="591" t="s">
        <v>2315</v>
      </c>
      <c r="B530" s="603" t="s">
        <v>85</v>
      </c>
      <c r="C530" s="620" t="s">
        <v>2544</v>
      </c>
      <c r="D530" s="620"/>
      <c r="E530" s="591"/>
      <c r="F530" s="591"/>
      <c r="G530" s="591"/>
    </row>
    <row r="531" spans="1:7" x14ac:dyDescent="0.35">
      <c r="A531" s="591" t="s">
        <v>2316</v>
      </c>
      <c r="B531" s="612" t="s">
        <v>2294</v>
      </c>
      <c r="C531" s="620"/>
      <c r="D531" s="618"/>
      <c r="E531" s="591"/>
      <c r="F531" s="591"/>
      <c r="G531" s="591"/>
    </row>
    <row r="532" spans="1:7" x14ac:dyDescent="0.35">
      <c r="A532" s="591" t="s">
        <v>2317</v>
      </c>
      <c r="B532" s="612" t="s">
        <v>89</v>
      </c>
      <c r="C532" s="620"/>
      <c r="D532" s="618"/>
      <c r="E532" s="591"/>
      <c r="F532" s="591"/>
      <c r="G532" s="591"/>
    </row>
    <row r="533" spans="1:7" x14ac:dyDescent="0.35">
      <c r="A533" s="591" t="s">
        <v>2318</v>
      </c>
      <c r="B533" s="612" t="s">
        <v>89</v>
      </c>
      <c r="C533" s="620"/>
      <c r="D533" s="618"/>
      <c r="E533" s="591"/>
      <c r="F533" s="591"/>
      <c r="G533" s="591"/>
    </row>
    <row r="534" spans="1:7" x14ac:dyDescent="0.35">
      <c r="A534" s="591" t="s">
        <v>2609</v>
      </c>
      <c r="B534" s="612" t="s">
        <v>89</v>
      </c>
      <c r="C534" s="620"/>
      <c r="D534" s="618"/>
      <c r="E534" s="591"/>
      <c r="F534" s="591"/>
      <c r="G534" s="591"/>
    </row>
    <row r="535" spans="1:7" x14ac:dyDescent="0.35">
      <c r="A535" s="591" t="s">
        <v>2610</v>
      </c>
      <c r="B535" s="612" t="s">
        <v>89</v>
      </c>
      <c r="C535" s="620"/>
      <c r="D535" s="618"/>
      <c r="E535" s="591"/>
      <c r="F535" s="591"/>
      <c r="G535" s="591"/>
    </row>
    <row r="536" spans="1:7" x14ac:dyDescent="0.35">
      <c r="A536" s="591" t="s">
        <v>2611</v>
      </c>
      <c r="B536" s="612" t="s">
        <v>89</v>
      </c>
      <c r="C536" s="620"/>
      <c r="D536" s="618"/>
      <c r="E536" s="591"/>
      <c r="F536" s="591"/>
      <c r="G536" s="591"/>
    </row>
    <row r="537" spans="1:7" x14ac:dyDescent="0.35">
      <c r="A537" s="591" t="s">
        <v>2612</v>
      </c>
      <c r="B537" s="612" t="s">
        <v>89</v>
      </c>
      <c r="C537" s="620"/>
      <c r="D537" s="618"/>
      <c r="E537" s="591"/>
      <c r="F537" s="591"/>
      <c r="G537" s="591"/>
    </row>
    <row r="538" spans="1:7" x14ac:dyDescent="0.35">
      <c r="A538" s="591" t="s">
        <v>2613</v>
      </c>
      <c r="B538" s="612" t="s">
        <v>89</v>
      </c>
      <c r="C538" s="620"/>
      <c r="D538" s="618"/>
      <c r="E538" s="591"/>
      <c r="F538" s="591"/>
      <c r="G538" s="591"/>
    </row>
    <row r="539" spans="1:7" x14ac:dyDescent="0.35">
      <c r="A539" s="591" t="s">
        <v>2614</v>
      </c>
      <c r="B539" s="612" t="s">
        <v>89</v>
      </c>
      <c r="C539" s="620"/>
      <c r="D539" s="618"/>
      <c r="E539" s="591"/>
      <c r="F539" s="591"/>
      <c r="G539" s="591"/>
    </row>
    <row r="540" spans="1:7" x14ac:dyDescent="0.35">
      <c r="A540" s="591" t="s">
        <v>2615</v>
      </c>
      <c r="B540" s="612" t="s">
        <v>89</v>
      </c>
      <c r="C540" s="620"/>
      <c r="D540" s="618"/>
      <c r="E540" s="591"/>
      <c r="F540" s="591"/>
      <c r="G540" s="591"/>
    </row>
    <row r="541" spans="1:7" x14ac:dyDescent="0.35">
      <c r="A541" s="591" t="s">
        <v>2616</v>
      </c>
      <c r="B541" s="612" t="s">
        <v>89</v>
      </c>
      <c r="C541" s="620"/>
      <c r="D541" s="618"/>
      <c r="E541" s="591"/>
      <c r="F541" s="591"/>
      <c r="G541" s="591"/>
    </row>
    <row r="542" spans="1:7" x14ac:dyDescent="0.35">
      <c r="A542" s="591" t="s">
        <v>2617</v>
      </c>
      <c r="B542" s="612" t="s">
        <v>89</v>
      </c>
      <c r="C542" s="620"/>
      <c r="D542" s="618"/>
      <c r="E542" s="591"/>
      <c r="F542" s="591"/>
      <c r="G542" s="583"/>
    </row>
    <row r="543" spans="1:7" x14ac:dyDescent="0.35">
      <c r="A543" s="591" t="s">
        <v>2618</v>
      </c>
      <c r="B543" s="612" t="s">
        <v>89</v>
      </c>
      <c r="C543" s="620"/>
      <c r="D543" s="618"/>
      <c r="E543" s="591"/>
      <c r="F543" s="591"/>
      <c r="G543" s="583"/>
    </row>
    <row r="544" spans="1:7" x14ac:dyDescent="0.35">
      <c r="A544" s="591" t="s">
        <v>2619</v>
      </c>
      <c r="B544" s="612" t="s">
        <v>89</v>
      </c>
      <c r="C544" s="620"/>
      <c r="D544" s="618"/>
      <c r="E544" s="591"/>
      <c r="F544" s="591"/>
      <c r="G544" s="583"/>
    </row>
    <row r="545" spans="1:7" x14ac:dyDescent="0.35">
      <c r="A545" s="598"/>
      <c r="B545" s="598" t="s">
        <v>2620</v>
      </c>
      <c r="C545" s="598" t="s">
        <v>58</v>
      </c>
      <c r="D545" s="598" t="s">
        <v>1826</v>
      </c>
      <c r="E545" s="598"/>
      <c r="F545" s="598" t="s">
        <v>430</v>
      </c>
      <c r="G545" s="598" t="s">
        <v>1827</v>
      </c>
    </row>
    <row r="546" spans="1:7" x14ac:dyDescent="0.35">
      <c r="A546" s="591" t="s">
        <v>2320</v>
      </c>
      <c r="B546" s="607" t="s">
        <v>2543</v>
      </c>
      <c r="C546" s="618" t="s">
        <v>2544</v>
      </c>
      <c r="D546" s="618" t="s">
        <v>2544</v>
      </c>
      <c r="E546" s="593"/>
      <c r="F546" s="602" t="str">
        <f>IF($C$564=0,"",IF(C546="[for completion]","",IF(C546="","",C546/$C$564)))</f>
        <v/>
      </c>
      <c r="G546" s="602" t="str">
        <f>IF($D$564=0,"",IF(D546="[for completion]","",IF(D546="","",D546/$D$564)))</f>
        <v/>
      </c>
    </row>
    <row r="547" spans="1:7" x14ac:dyDescent="0.35">
      <c r="A547" s="591" t="s">
        <v>2321</v>
      </c>
      <c r="B547" s="607" t="s">
        <v>2543</v>
      </c>
      <c r="C547" s="618" t="s">
        <v>2544</v>
      </c>
      <c r="D547" s="618" t="s">
        <v>2544</v>
      </c>
      <c r="E547" s="593"/>
      <c r="F547" s="602" t="str">
        <f t="shared" ref="F547:F563" si="23">IF($C$564=0,"",IF(C547="[for completion]","",IF(C547="","",C547/$C$564)))</f>
        <v/>
      </c>
      <c r="G547" s="602" t="str">
        <f t="shared" ref="G547:G563" si="24">IF($D$564=0,"",IF(D547="[for completion]","",IF(D547="","",D547/$D$564)))</f>
        <v/>
      </c>
    </row>
    <row r="548" spans="1:7" x14ac:dyDescent="0.35">
      <c r="A548" s="591" t="s">
        <v>2322</v>
      </c>
      <c r="B548" s="607" t="s">
        <v>2543</v>
      </c>
      <c r="C548" s="618" t="s">
        <v>2544</v>
      </c>
      <c r="D548" s="618" t="s">
        <v>2544</v>
      </c>
      <c r="E548" s="593"/>
      <c r="F548" s="602" t="str">
        <f t="shared" si="23"/>
        <v/>
      </c>
      <c r="G548" s="602" t="str">
        <f t="shared" si="24"/>
        <v/>
      </c>
    </row>
    <row r="549" spans="1:7" x14ac:dyDescent="0.35">
      <c r="A549" s="591" t="s">
        <v>2323</v>
      </c>
      <c r="B549" s="607" t="s">
        <v>2543</v>
      </c>
      <c r="C549" s="618" t="s">
        <v>2544</v>
      </c>
      <c r="D549" s="618" t="s">
        <v>2544</v>
      </c>
      <c r="E549" s="593"/>
      <c r="F549" s="602" t="str">
        <f t="shared" si="23"/>
        <v/>
      </c>
      <c r="G549" s="602" t="str">
        <f t="shared" si="24"/>
        <v/>
      </c>
    </row>
    <row r="550" spans="1:7" x14ac:dyDescent="0.35">
      <c r="A550" s="591" t="s">
        <v>2324</v>
      </c>
      <c r="B550" s="607" t="s">
        <v>2543</v>
      </c>
      <c r="C550" s="618" t="s">
        <v>2544</v>
      </c>
      <c r="D550" s="618" t="s">
        <v>2544</v>
      </c>
      <c r="E550" s="593"/>
      <c r="F550" s="602" t="str">
        <f t="shared" si="23"/>
        <v/>
      </c>
      <c r="G550" s="602" t="str">
        <f t="shared" si="24"/>
        <v/>
      </c>
    </row>
    <row r="551" spans="1:7" x14ac:dyDescent="0.35">
      <c r="A551" s="591" t="s">
        <v>2325</v>
      </c>
      <c r="B551" s="607" t="s">
        <v>2543</v>
      </c>
      <c r="C551" s="618" t="s">
        <v>2544</v>
      </c>
      <c r="D551" s="618" t="s">
        <v>2544</v>
      </c>
      <c r="E551" s="593"/>
      <c r="F551" s="602" t="str">
        <f t="shared" si="23"/>
        <v/>
      </c>
      <c r="G551" s="602" t="str">
        <f t="shared" si="24"/>
        <v/>
      </c>
    </row>
    <row r="552" spans="1:7" x14ac:dyDescent="0.35">
      <c r="A552" s="591" t="s">
        <v>2326</v>
      </c>
      <c r="B552" s="607" t="s">
        <v>2543</v>
      </c>
      <c r="C552" s="618" t="s">
        <v>2544</v>
      </c>
      <c r="D552" s="618" t="s">
        <v>2544</v>
      </c>
      <c r="E552" s="593"/>
      <c r="F552" s="602" t="str">
        <f t="shared" si="23"/>
        <v/>
      </c>
      <c r="G552" s="602" t="str">
        <f t="shared" si="24"/>
        <v/>
      </c>
    </row>
    <row r="553" spans="1:7" x14ac:dyDescent="0.35">
      <c r="A553" s="591" t="s">
        <v>2327</v>
      </c>
      <c r="B553" s="607" t="s">
        <v>2543</v>
      </c>
      <c r="C553" s="618" t="s">
        <v>2544</v>
      </c>
      <c r="D553" s="618" t="s">
        <v>2544</v>
      </c>
      <c r="E553" s="593"/>
      <c r="F553" s="602" t="str">
        <f t="shared" si="23"/>
        <v/>
      </c>
      <c r="G553" s="602" t="str">
        <f t="shared" si="24"/>
        <v/>
      </c>
    </row>
    <row r="554" spans="1:7" x14ac:dyDescent="0.35">
      <c r="A554" s="591" t="s">
        <v>2328</v>
      </c>
      <c r="B554" s="607" t="s">
        <v>2543</v>
      </c>
      <c r="C554" s="618" t="s">
        <v>2544</v>
      </c>
      <c r="D554" s="618" t="s">
        <v>2544</v>
      </c>
      <c r="E554" s="593"/>
      <c r="F554" s="602" t="str">
        <f t="shared" si="23"/>
        <v/>
      </c>
      <c r="G554" s="602" t="str">
        <f t="shared" si="24"/>
        <v/>
      </c>
    </row>
    <row r="555" spans="1:7" x14ac:dyDescent="0.35">
      <c r="A555" s="591" t="s">
        <v>2329</v>
      </c>
      <c r="B555" s="607" t="s">
        <v>2543</v>
      </c>
      <c r="C555" s="618" t="s">
        <v>2544</v>
      </c>
      <c r="D555" s="618" t="s">
        <v>2544</v>
      </c>
      <c r="E555" s="593"/>
      <c r="F555" s="602" t="str">
        <f t="shared" si="23"/>
        <v/>
      </c>
      <c r="G555" s="602" t="str">
        <f t="shared" si="24"/>
        <v/>
      </c>
    </row>
    <row r="556" spans="1:7" x14ac:dyDescent="0.35">
      <c r="A556" s="591" t="s">
        <v>2330</v>
      </c>
      <c r="B556" s="607" t="s">
        <v>2543</v>
      </c>
      <c r="C556" s="618" t="s">
        <v>2544</v>
      </c>
      <c r="D556" s="618" t="s">
        <v>2544</v>
      </c>
      <c r="E556" s="593"/>
      <c r="F556" s="602" t="str">
        <f t="shared" si="23"/>
        <v/>
      </c>
      <c r="G556" s="602" t="str">
        <f t="shared" si="24"/>
        <v/>
      </c>
    </row>
    <row r="557" spans="1:7" x14ac:dyDescent="0.35">
      <c r="A557" s="591" t="s">
        <v>2331</v>
      </c>
      <c r="B557" s="607" t="s">
        <v>2543</v>
      </c>
      <c r="C557" s="618" t="s">
        <v>2544</v>
      </c>
      <c r="D557" s="618" t="s">
        <v>2544</v>
      </c>
      <c r="E557" s="593"/>
      <c r="F557" s="602" t="str">
        <f t="shared" si="23"/>
        <v/>
      </c>
      <c r="G557" s="602" t="str">
        <f t="shared" si="24"/>
        <v/>
      </c>
    </row>
    <row r="558" spans="1:7" x14ac:dyDescent="0.35">
      <c r="A558" s="591" t="s">
        <v>2332</v>
      </c>
      <c r="B558" s="607" t="s">
        <v>2543</v>
      </c>
      <c r="C558" s="618" t="s">
        <v>2544</v>
      </c>
      <c r="D558" s="618" t="s">
        <v>2544</v>
      </c>
      <c r="E558" s="593"/>
      <c r="F558" s="602" t="str">
        <f t="shared" si="23"/>
        <v/>
      </c>
      <c r="G558" s="602" t="str">
        <f t="shared" si="24"/>
        <v/>
      </c>
    </row>
    <row r="559" spans="1:7" x14ac:dyDescent="0.35">
      <c r="A559" s="591" t="s">
        <v>2333</v>
      </c>
      <c r="B559" s="607" t="s">
        <v>2543</v>
      </c>
      <c r="C559" s="618" t="s">
        <v>2544</v>
      </c>
      <c r="D559" s="618" t="s">
        <v>2544</v>
      </c>
      <c r="E559" s="593"/>
      <c r="F559" s="602" t="str">
        <f t="shared" si="23"/>
        <v/>
      </c>
      <c r="G559" s="602" t="str">
        <f t="shared" si="24"/>
        <v/>
      </c>
    </row>
    <row r="560" spans="1:7" x14ac:dyDescent="0.35">
      <c r="A560" s="591" t="s">
        <v>2334</v>
      </c>
      <c r="B560" s="607" t="s">
        <v>2543</v>
      </c>
      <c r="C560" s="618" t="s">
        <v>2544</v>
      </c>
      <c r="D560" s="618" t="s">
        <v>2544</v>
      </c>
      <c r="E560" s="593"/>
      <c r="F560" s="602" t="str">
        <f t="shared" si="23"/>
        <v/>
      </c>
      <c r="G560" s="602" t="str">
        <f t="shared" si="24"/>
        <v/>
      </c>
    </row>
    <row r="561" spans="1:7" x14ac:dyDescent="0.35">
      <c r="A561" s="591" t="s">
        <v>2335</v>
      </c>
      <c r="B561" s="607" t="s">
        <v>2543</v>
      </c>
      <c r="C561" s="618" t="s">
        <v>2544</v>
      </c>
      <c r="D561" s="618" t="s">
        <v>2544</v>
      </c>
      <c r="E561" s="593"/>
      <c r="F561" s="602" t="str">
        <f t="shared" si="23"/>
        <v/>
      </c>
      <c r="G561" s="602" t="str">
        <f t="shared" si="24"/>
        <v/>
      </c>
    </row>
    <row r="562" spans="1:7" x14ac:dyDescent="0.35">
      <c r="A562" s="591" t="s">
        <v>2336</v>
      </c>
      <c r="B562" s="607" t="s">
        <v>2543</v>
      </c>
      <c r="C562" s="618" t="s">
        <v>2544</v>
      </c>
      <c r="D562" s="618" t="s">
        <v>2544</v>
      </c>
      <c r="E562" s="593"/>
      <c r="F562" s="602" t="str">
        <f t="shared" si="23"/>
        <v/>
      </c>
      <c r="G562" s="602" t="str">
        <f t="shared" si="24"/>
        <v/>
      </c>
    </row>
    <row r="563" spans="1:7" x14ac:dyDescent="0.35">
      <c r="A563" s="591" t="s">
        <v>2337</v>
      </c>
      <c r="B563" s="603" t="s">
        <v>1754</v>
      </c>
      <c r="C563" s="618" t="s">
        <v>2544</v>
      </c>
      <c r="D563" s="618" t="s">
        <v>2544</v>
      </c>
      <c r="E563" s="593"/>
      <c r="F563" s="602" t="str">
        <f t="shared" si="23"/>
        <v/>
      </c>
      <c r="G563" s="602" t="str">
        <f t="shared" si="24"/>
        <v/>
      </c>
    </row>
    <row r="564" spans="1:7" x14ac:dyDescent="0.35">
      <c r="A564" s="591" t="s">
        <v>2338</v>
      </c>
      <c r="B564" s="603" t="s">
        <v>87</v>
      </c>
      <c r="C564" s="609">
        <f>SUM(C546:C563)</f>
        <v>0</v>
      </c>
      <c r="D564" s="636">
        <f>SUM(D546:D563)</f>
        <v>0</v>
      </c>
      <c r="E564" s="593"/>
      <c r="F564" s="611">
        <f>SUM(F546:F563)</f>
        <v>0</v>
      </c>
      <c r="G564" s="611">
        <f>SUM(G546:G563)</f>
        <v>0</v>
      </c>
    </row>
    <row r="565" spans="1:7" x14ac:dyDescent="0.35">
      <c r="A565" s="591" t="s">
        <v>2621</v>
      </c>
      <c r="B565" s="603"/>
      <c r="C565" s="591"/>
      <c r="D565" s="591"/>
      <c r="E565" s="593"/>
      <c r="F565" s="593"/>
      <c r="G565" s="593"/>
    </row>
    <row r="566" spans="1:7" x14ac:dyDescent="0.35">
      <c r="A566" s="591" t="s">
        <v>2622</v>
      </c>
      <c r="B566" s="603"/>
      <c r="C566" s="591"/>
      <c r="D566" s="591"/>
      <c r="E566" s="593"/>
      <c r="F566" s="593"/>
      <c r="G566" s="593"/>
    </row>
    <row r="567" spans="1:7" x14ac:dyDescent="0.35">
      <c r="A567" s="591" t="s">
        <v>2623</v>
      </c>
      <c r="B567" s="603"/>
      <c r="C567" s="591"/>
      <c r="D567" s="591"/>
      <c r="E567" s="593"/>
      <c r="F567" s="593"/>
      <c r="G567" s="593"/>
    </row>
    <row r="568" spans="1:7" x14ac:dyDescent="0.35">
      <c r="A568" s="598"/>
      <c r="B568" s="598" t="s">
        <v>2624</v>
      </c>
      <c r="C568" s="598" t="s">
        <v>58</v>
      </c>
      <c r="D568" s="598" t="s">
        <v>1826</v>
      </c>
      <c r="E568" s="598"/>
      <c r="F568" s="598" t="s">
        <v>430</v>
      </c>
      <c r="G568" s="598" t="s">
        <v>2319</v>
      </c>
    </row>
    <row r="569" spans="1:7" x14ac:dyDescent="0.35">
      <c r="A569" s="591" t="s">
        <v>2339</v>
      </c>
      <c r="B569" s="607" t="s">
        <v>2543</v>
      </c>
      <c r="C569" s="608" t="s">
        <v>2544</v>
      </c>
      <c r="D569" s="616" t="s">
        <v>2544</v>
      </c>
      <c r="E569" s="593"/>
      <c r="F569" s="602" t="str">
        <f>IF($C$587=0,"",IF(C569="[for completion]","",IF(C569="","",C569/$C$587)))</f>
        <v/>
      </c>
      <c r="G569" s="602" t="str">
        <f>IF($D$587=0,"",IF(D569="[for completion]","",IF(D569="","",D569/$D$587)))</f>
        <v/>
      </c>
    </row>
    <row r="570" spans="1:7" x14ac:dyDescent="0.35">
      <c r="A570" s="591" t="s">
        <v>2340</v>
      </c>
      <c r="B570" s="607" t="s">
        <v>2543</v>
      </c>
      <c r="C570" s="608" t="s">
        <v>2544</v>
      </c>
      <c r="D570" s="616" t="s">
        <v>2544</v>
      </c>
      <c r="E570" s="593"/>
      <c r="F570" s="602" t="str">
        <f t="shared" ref="F570:F586" si="25">IF($C$587=0,"",IF(C570="[for completion]","",IF(C570="","",C570/$C$587)))</f>
        <v/>
      </c>
      <c r="G570" s="602" t="str">
        <f t="shared" ref="G570:G586" si="26">IF($D$587=0,"",IF(D570="[for completion]","",IF(D570="","",D570/$D$587)))</f>
        <v/>
      </c>
    </row>
    <row r="571" spans="1:7" x14ac:dyDescent="0.35">
      <c r="A571" s="591" t="s">
        <v>2341</v>
      </c>
      <c r="B571" s="607" t="s">
        <v>2543</v>
      </c>
      <c r="C571" s="608" t="s">
        <v>2544</v>
      </c>
      <c r="D571" s="616" t="s">
        <v>2544</v>
      </c>
      <c r="E571" s="593"/>
      <c r="F571" s="602" t="str">
        <f t="shared" si="25"/>
        <v/>
      </c>
      <c r="G571" s="602" t="str">
        <f t="shared" si="26"/>
        <v/>
      </c>
    </row>
    <row r="572" spans="1:7" x14ac:dyDescent="0.35">
      <c r="A572" s="591" t="s">
        <v>2342</v>
      </c>
      <c r="B572" s="607" t="s">
        <v>2543</v>
      </c>
      <c r="C572" s="608" t="s">
        <v>2544</v>
      </c>
      <c r="D572" s="616" t="s">
        <v>2544</v>
      </c>
      <c r="E572" s="593"/>
      <c r="F572" s="602" t="str">
        <f t="shared" si="25"/>
        <v/>
      </c>
      <c r="G572" s="602" t="str">
        <f t="shared" si="26"/>
        <v/>
      </c>
    </row>
    <row r="573" spans="1:7" x14ac:dyDescent="0.35">
      <c r="A573" s="591" t="s">
        <v>2343</v>
      </c>
      <c r="B573" s="607" t="s">
        <v>2543</v>
      </c>
      <c r="C573" s="608" t="s">
        <v>2544</v>
      </c>
      <c r="D573" s="616" t="s">
        <v>2544</v>
      </c>
      <c r="E573" s="593"/>
      <c r="F573" s="602" t="str">
        <f t="shared" si="25"/>
        <v/>
      </c>
      <c r="G573" s="602" t="str">
        <f t="shared" si="26"/>
        <v/>
      </c>
    </row>
    <row r="574" spans="1:7" x14ac:dyDescent="0.35">
      <c r="A574" s="591" t="s">
        <v>2344</v>
      </c>
      <c r="B574" s="607" t="s">
        <v>2543</v>
      </c>
      <c r="C574" s="608" t="s">
        <v>2544</v>
      </c>
      <c r="D574" s="616" t="s">
        <v>2544</v>
      </c>
      <c r="E574" s="593"/>
      <c r="F574" s="602" t="str">
        <f t="shared" si="25"/>
        <v/>
      </c>
      <c r="G574" s="602" t="str">
        <f t="shared" si="26"/>
        <v/>
      </c>
    </row>
    <row r="575" spans="1:7" x14ac:dyDescent="0.35">
      <c r="A575" s="591" t="s">
        <v>2345</v>
      </c>
      <c r="B575" s="607" t="s">
        <v>2543</v>
      </c>
      <c r="C575" s="608" t="s">
        <v>2544</v>
      </c>
      <c r="D575" s="616" t="s">
        <v>2544</v>
      </c>
      <c r="E575" s="593"/>
      <c r="F575" s="602" t="str">
        <f t="shared" si="25"/>
        <v/>
      </c>
      <c r="G575" s="602" t="str">
        <f t="shared" si="26"/>
        <v/>
      </c>
    </row>
    <row r="576" spans="1:7" x14ac:dyDescent="0.35">
      <c r="A576" s="591" t="s">
        <v>2346</v>
      </c>
      <c r="B576" s="607" t="s">
        <v>2543</v>
      </c>
      <c r="C576" s="608" t="s">
        <v>2544</v>
      </c>
      <c r="D576" s="616" t="s">
        <v>2544</v>
      </c>
      <c r="E576" s="593"/>
      <c r="F576" s="602" t="str">
        <f t="shared" si="25"/>
        <v/>
      </c>
      <c r="G576" s="602" t="str">
        <f t="shared" si="26"/>
        <v/>
      </c>
    </row>
    <row r="577" spans="1:7" x14ac:dyDescent="0.35">
      <c r="A577" s="591" t="s">
        <v>2347</v>
      </c>
      <c r="B577" s="607" t="s">
        <v>2543</v>
      </c>
      <c r="C577" s="608" t="s">
        <v>2544</v>
      </c>
      <c r="D577" s="616" t="s">
        <v>2544</v>
      </c>
      <c r="E577" s="593"/>
      <c r="F577" s="602" t="str">
        <f t="shared" si="25"/>
        <v/>
      </c>
      <c r="G577" s="602" t="str">
        <f t="shared" si="26"/>
        <v/>
      </c>
    </row>
    <row r="578" spans="1:7" x14ac:dyDescent="0.35">
      <c r="A578" s="591" t="s">
        <v>2348</v>
      </c>
      <c r="B578" s="607" t="s">
        <v>2543</v>
      </c>
      <c r="C578" s="608" t="s">
        <v>2544</v>
      </c>
      <c r="D578" s="616" t="s">
        <v>2544</v>
      </c>
      <c r="E578" s="593"/>
      <c r="F578" s="602" t="str">
        <f t="shared" si="25"/>
        <v/>
      </c>
      <c r="G578" s="602" t="str">
        <f t="shared" si="26"/>
        <v/>
      </c>
    </row>
    <row r="579" spans="1:7" x14ac:dyDescent="0.35">
      <c r="A579" s="591" t="s">
        <v>2349</v>
      </c>
      <c r="B579" s="607" t="s">
        <v>2543</v>
      </c>
      <c r="C579" s="608" t="s">
        <v>2544</v>
      </c>
      <c r="D579" s="616" t="s">
        <v>2544</v>
      </c>
      <c r="E579" s="593"/>
      <c r="F579" s="602" t="str">
        <f t="shared" si="25"/>
        <v/>
      </c>
      <c r="G579" s="602" t="str">
        <f t="shared" si="26"/>
        <v/>
      </c>
    </row>
    <row r="580" spans="1:7" x14ac:dyDescent="0.35">
      <c r="A580" s="591" t="s">
        <v>2625</v>
      </c>
      <c r="B580" s="607" t="s">
        <v>2543</v>
      </c>
      <c r="C580" s="608" t="s">
        <v>2544</v>
      </c>
      <c r="D580" s="616" t="s">
        <v>2544</v>
      </c>
      <c r="E580" s="593"/>
      <c r="F580" s="602" t="str">
        <f t="shared" si="25"/>
        <v/>
      </c>
      <c r="G580" s="602" t="str">
        <f t="shared" si="26"/>
        <v/>
      </c>
    </row>
    <row r="581" spans="1:7" x14ac:dyDescent="0.35">
      <c r="A581" s="591" t="s">
        <v>2626</v>
      </c>
      <c r="B581" s="607" t="s">
        <v>2543</v>
      </c>
      <c r="C581" s="608" t="s">
        <v>2544</v>
      </c>
      <c r="D581" s="616" t="s">
        <v>2544</v>
      </c>
      <c r="E581" s="593"/>
      <c r="F581" s="602" t="str">
        <f t="shared" si="25"/>
        <v/>
      </c>
      <c r="G581" s="602" t="str">
        <f t="shared" si="26"/>
        <v/>
      </c>
    </row>
    <row r="582" spans="1:7" x14ac:dyDescent="0.35">
      <c r="A582" s="591" t="s">
        <v>2627</v>
      </c>
      <c r="B582" s="607" t="s">
        <v>2543</v>
      </c>
      <c r="C582" s="608" t="s">
        <v>2544</v>
      </c>
      <c r="D582" s="616" t="s">
        <v>2544</v>
      </c>
      <c r="E582" s="593"/>
      <c r="F582" s="602" t="str">
        <f t="shared" si="25"/>
        <v/>
      </c>
      <c r="G582" s="602" t="str">
        <f t="shared" si="26"/>
        <v/>
      </c>
    </row>
    <row r="583" spans="1:7" x14ac:dyDescent="0.35">
      <c r="A583" s="591" t="s">
        <v>2628</v>
      </c>
      <c r="B583" s="607" t="s">
        <v>2543</v>
      </c>
      <c r="C583" s="608" t="s">
        <v>2544</v>
      </c>
      <c r="D583" s="616" t="s">
        <v>2544</v>
      </c>
      <c r="E583" s="593"/>
      <c r="F583" s="602" t="str">
        <f t="shared" si="25"/>
        <v/>
      </c>
      <c r="G583" s="602" t="str">
        <f t="shared" si="26"/>
        <v/>
      </c>
    </row>
    <row r="584" spans="1:7" x14ac:dyDescent="0.35">
      <c r="A584" s="591" t="s">
        <v>2629</v>
      </c>
      <c r="B584" s="607" t="s">
        <v>2543</v>
      </c>
      <c r="C584" s="608" t="s">
        <v>2544</v>
      </c>
      <c r="D584" s="616" t="s">
        <v>2544</v>
      </c>
      <c r="E584" s="593"/>
      <c r="F584" s="602" t="str">
        <f t="shared" si="25"/>
        <v/>
      </c>
      <c r="G584" s="602" t="str">
        <f t="shared" si="26"/>
        <v/>
      </c>
    </row>
    <row r="585" spans="1:7" x14ac:dyDescent="0.35">
      <c r="A585" s="591" t="s">
        <v>2630</v>
      </c>
      <c r="B585" s="607" t="s">
        <v>2543</v>
      </c>
      <c r="C585" s="608" t="s">
        <v>2544</v>
      </c>
      <c r="D585" s="616" t="s">
        <v>2544</v>
      </c>
      <c r="E585" s="593"/>
      <c r="F585" s="602" t="str">
        <f t="shared" si="25"/>
        <v/>
      </c>
      <c r="G585" s="602" t="str">
        <f t="shared" si="26"/>
        <v/>
      </c>
    </row>
    <row r="586" spans="1:7" x14ac:dyDescent="0.35">
      <c r="A586" s="591" t="s">
        <v>2631</v>
      </c>
      <c r="B586" s="603" t="s">
        <v>1754</v>
      </c>
      <c r="C586" s="608" t="s">
        <v>2544</v>
      </c>
      <c r="D586" s="616" t="s">
        <v>2544</v>
      </c>
      <c r="E586" s="593"/>
      <c r="F586" s="602" t="str">
        <f t="shared" si="25"/>
        <v/>
      </c>
      <c r="G586" s="602" t="str">
        <f t="shared" si="26"/>
        <v/>
      </c>
    </row>
    <row r="587" spans="1:7" x14ac:dyDescent="0.35">
      <c r="A587" s="591" t="s">
        <v>2632</v>
      </c>
      <c r="B587" s="603" t="s">
        <v>87</v>
      </c>
      <c r="C587" s="609">
        <f>SUM(C569:C586)</f>
        <v>0</v>
      </c>
      <c r="D587" s="636">
        <f>SUM(D569:D586)</f>
        <v>0</v>
      </c>
      <c r="E587" s="593"/>
      <c r="F587" s="611">
        <f>SUM(F569:F586)</f>
        <v>0</v>
      </c>
      <c r="G587" s="611">
        <f>SUM(G569:G586)</f>
        <v>0</v>
      </c>
    </row>
    <row r="588" spans="1:7" x14ac:dyDescent="0.35">
      <c r="A588" s="598"/>
      <c r="B588" s="598" t="s">
        <v>2633</v>
      </c>
      <c r="C588" s="598" t="s">
        <v>58</v>
      </c>
      <c r="D588" s="598" t="s">
        <v>1826</v>
      </c>
      <c r="E588" s="598"/>
      <c r="F588" s="598" t="s">
        <v>430</v>
      </c>
      <c r="G588" s="598" t="s">
        <v>1827</v>
      </c>
    </row>
    <row r="589" spans="1:7" x14ac:dyDescent="0.35">
      <c r="A589" s="591" t="s">
        <v>2350</v>
      </c>
      <c r="B589" s="603" t="s">
        <v>1784</v>
      </c>
      <c r="C589" s="618" t="s">
        <v>2544</v>
      </c>
      <c r="D589" s="618" t="s">
        <v>2544</v>
      </c>
      <c r="E589" s="593"/>
      <c r="F589" s="602" t="str">
        <f t="shared" ref="F589:F596" si="27">IF($C$602=0,"",IF(C589="[for completion]","",IF(C589="","",C589/$C$602)))</f>
        <v/>
      </c>
      <c r="G589" s="602" t="str">
        <f t="shared" ref="G589:G596" si="28">IF($D$602=0,"",IF(D589="[for completion]","",IF(D589="","",D589/$D$602)))</f>
        <v/>
      </c>
    </row>
    <row r="590" spans="1:7" x14ac:dyDescent="0.35">
      <c r="A590" s="591" t="s">
        <v>2352</v>
      </c>
      <c r="B590" s="603" t="s">
        <v>1786</v>
      </c>
      <c r="C590" s="618" t="s">
        <v>2544</v>
      </c>
      <c r="D590" s="618" t="s">
        <v>2544</v>
      </c>
      <c r="E590" s="593"/>
      <c r="F590" s="602" t="str">
        <f t="shared" si="27"/>
        <v/>
      </c>
      <c r="G590" s="602" t="str">
        <f t="shared" si="28"/>
        <v/>
      </c>
    </row>
    <row r="591" spans="1:7" x14ac:dyDescent="0.35">
      <c r="A591" s="591" t="s">
        <v>2353</v>
      </c>
      <c r="B591" s="603" t="s">
        <v>2634</v>
      </c>
      <c r="C591" s="618" t="s">
        <v>2544</v>
      </c>
      <c r="D591" s="618" t="s">
        <v>2544</v>
      </c>
      <c r="E591" s="593"/>
      <c r="F591" s="602" t="str">
        <f t="shared" si="27"/>
        <v/>
      </c>
      <c r="G591" s="602" t="str">
        <f t="shared" si="28"/>
        <v/>
      </c>
    </row>
    <row r="592" spans="1:7" x14ac:dyDescent="0.35">
      <c r="A592" s="591" t="s">
        <v>2354</v>
      </c>
      <c r="B592" s="603" t="s">
        <v>1790</v>
      </c>
      <c r="C592" s="618" t="s">
        <v>2544</v>
      </c>
      <c r="D592" s="618" t="s">
        <v>2544</v>
      </c>
      <c r="E592" s="593"/>
      <c r="F592" s="602" t="str">
        <f t="shared" si="27"/>
        <v/>
      </c>
      <c r="G592" s="602" t="str">
        <f t="shared" si="28"/>
        <v/>
      </c>
    </row>
    <row r="593" spans="1:7" x14ac:dyDescent="0.35">
      <c r="A593" s="591" t="s">
        <v>2355</v>
      </c>
      <c r="B593" s="603" t="s">
        <v>1792</v>
      </c>
      <c r="C593" s="618" t="s">
        <v>2544</v>
      </c>
      <c r="D593" s="618" t="s">
        <v>2544</v>
      </c>
      <c r="E593" s="593"/>
      <c r="F593" s="602" t="str">
        <f t="shared" si="27"/>
        <v/>
      </c>
      <c r="G593" s="602" t="str">
        <f t="shared" si="28"/>
        <v/>
      </c>
    </row>
    <row r="594" spans="1:7" x14ac:dyDescent="0.35">
      <c r="A594" s="591" t="s">
        <v>2635</v>
      </c>
      <c r="B594" s="603" t="s">
        <v>1794</v>
      </c>
      <c r="C594" s="618" t="s">
        <v>2544</v>
      </c>
      <c r="D594" s="618" t="s">
        <v>2544</v>
      </c>
      <c r="E594" s="593"/>
      <c r="F594" s="602" t="str">
        <f t="shared" si="27"/>
        <v/>
      </c>
      <c r="G594" s="602" t="str">
        <f t="shared" si="28"/>
        <v/>
      </c>
    </row>
    <row r="595" spans="1:7" x14ac:dyDescent="0.35">
      <c r="A595" s="591" t="s">
        <v>2636</v>
      </c>
      <c r="B595" s="603" t="s">
        <v>1796</v>
      </c>
      <c r="C595" s="618" t="s">
        <v>2544</v>
      </c>
      <c r="D595" s="618" t="s">
        <v>2544</v>
      </c>
      <c r="E595" s="593"/>
      <c r="F595" s="602" t="str">
        <f t="shared" si="27"/>
        <v/>
      </c>
      <c r="G595" s="602" t="str">
        <f t="shared" si="28"/>
        <v/>
      </c>
    </row>
    <row r="596" spans="1:7" x14ac:dyDescent="0.35">
      <c r="A596" s="591" t="s">
        <v>2637</v>
      </c>
      <c r="B596" s="603" t="s">
        <v>1798</v>
      </c>
      <c r="C596" s="618" t="s">
        <v>2544</v>
      </c>
      <c r="D596" s="618" t="s">
        <v>2544</v>
      </c>
      <c r="E596" s="593"/>
      <c r="F596" s="602" t="str">
        <f t="shared" si="27"/>
        <v/>
      </c>
      <c r="G596" s="602" t="str">
        <f t="shared" si="28"/>
        <v/>
      </c>
    </row>
    <row r="597" spans="1:7" x14ac:dyDescent="0.35">
      <c r="A597" s="591" t="s">
        <v>2638</v>
      </c>
      <c r="B597" s="603" t="s">
        <v>2714</v>
      </c>
      <c r="C597" s="609" t="s">
        <v>2544</v>
      </c>
      <c r="D597" s="591" t="s">
        <v>2544</v>
      </c>
      <c r="E597" s="593"/>
      <c r="F597" s="602" t="str">
        <f>IF($C$602=0,"",IF(C597="[for completion]","",IF(C597="","",C597/$C$602)))</f>
        <v/>
      </c>
      <c r="G597" s="602" t="str">
        <f>IF($D$602=0,"",IF(D597="[for completion]","",IF(D597="","",D597/$D$602)))</f>
        <v/>
      </c>
    </row>
    <row r="598" spans="1:7" x14ac:dyDescent="0.35">
      <c r="A598" s="591" t="s">
        <v>2639</v>
      </c>
      <c r="B598" s="591" t="s">
        <v>2715</v>
      </c>
      <c r="C598" s="609" t="s">
        <v>2544</v>
      </c>
      <c r="D598" s="591" t="s">
        <v>2544</v>
      </c>
      <c r="F598" s="602" t="str">
        <f>IF($C$602=0,"",IF(C598="[for completion]","",IF(C598="","",C598/$C$602)))</f>
        <v/>
      </c>
      <c r="G598" s="602" t="str">
        <f>IF($D$602=0,"",IF(D598="[for completion]","",IF(D598="","",D598/$D$602)))</f>
        <v/>
      </c>
    </row>
    <row r="599" spans="1:7" x14ac:dyDescent="0.35">
      <c r="A599" s="591" t="s">
        <v>2640</v>
      </c>
      <c r="B599" s="591" t="s">
        <v>2716</v>
      </c>
      <c r="C599" s="609" t="s">
        <v>2544</v>
      </c>
      <c r="D599" s="591" t="s">
        <v>2544</v>
      </c>
      <c r="F599" s="602" t="str">
        <f>IF($C$602=0,"",IF(C599="[for completion]","",IF(C599="","",C599/$C$602)))</f>
        <v/>
      </c>
      <c r="G599" s="602" t="str">
        <f>IF($D$602=0,"",IF(D599="[for completion]","",IF(D599="","",D599/$D$602)))</f>
        <v/>
      </c>
    </row>
    <row r="600" spans="1:7" x14ac:dyDescent="0.35">
      <c r="A600" s="591" t="s">
        <v>2735</v>
      </c>
      <c r="B600" s="603" t="s">
        <v>2717</v>
      </c>
      <c r="C600" s="609" t="s">
        <v>2544</v>
      </c>
      <c r="D600" s="591" t="s">
        <v>2544</v>
      </c>
      <c r="E600" s="593"/>
      <c r="F600" s="602" t="str">
        <f>IF($C$602=0,"",IF(C600="[for completion]","",IF(C600="","",C600/$C$602)))</f>
        <v/>
      </c>
      <c r="G600" s="602" t="str">
        <f>IF($D$602=0,"",IF(D600="[for completion]","",IF(D600="","",D600/$D$602)))</f>
        <v/>
      </c>
    </row>
    <row r="601" spans="1:7" x14ac:dyDescent="0.35">
      <c r="A601" s="591" t="s">
        <v>2736</v>
      </c>
      <c r="B601" s="603" t="s">
        <v>1754</v>
      </c>
      <c r="C601" s="618" t="s">
        <v>2544</v>
      </c>
      <c r="D601" s="618" t="s">
        <v>2544</v>
      </c>
      <c r="E601" s="593"/>
      <c r="F601" s="602" t="str">
        <f>IF($C$602=0,"",IF(C601="[for completion]","",IF(C601="","",C601/$C$602)))</f>
        <v/>
      </c>
      <c r="G601" s="602" t="str">
        <f>IF($D$602=0,"",IF(D601="[for completion]","",IF(D601="","",D601/$D$602)))</f>
        <v/>
      </c>
    </row>
    <row r="602" spans="1:7" x14ac:dyDescent="0.35">
      <c r="A602" s="591" t="s">
        <v>2737</v>
      </c>
      <c r="B602" s="603" t="s">
        <v>87</v>
      </c>
      <c r="C602" s="609">
        <f>SUM(C589:C601)</f>
        <v>0</v>
      </c>
      <c r="D602" s="636">
        <f>SUM(D589:D601)</f>
        <v>0</v>
      </c>
      <c r="E602" s="593"/>
      <c r="F602" s="611">
        <f>SUM(F589:F601)</f>
        <v>0</v>
      </c>
      <c r="G602" s="611">
        <f>SUM(G589:G601)</f>
        <v>0</v>
      </c>
    </row>
    <row r="603" spans="1:7" x14ac:dyDescent="0.35">
      <c r="A603" s="591" t="s">
        <v>2761</v>
      </c>
    </row>
    <row r="604" spans="1:7" x14ac:dyDescent="0.35">
      <c r="A604" s="591" t="s">
        <v>2762</v>
      </c>
    </row>
    <row r="605" spans="1:7" x14ac:dyDescent="0.35">
      <c r="A605" s="591" t="s">
        <v>2763</v>
      </c>
    </row>
    <row r="606" spans="1:7" x14ac:dyDescent="0.35">
      <c r="A606" s="591" t="s">
        <v>2764</v>
      </c>
      <c r="B606" s="603"/>
      <c r="C606" s="609"/>
      <c r="D606" s="636"/>
      <c r="E606" s="593"/>
      <c r="F606" s="611"/>
      <c r="G606" s="611"/>
    </row>
    <row r="607" spans="1:7" x14ac:dyDescent="0.35">
      <c r="A607" s="591" t="s">
        <v>2765</v>
      </c>
      <c r="B607" s="603"/>
      <c r="C607" s="609"/>
      <c r="D607" s="636"/>
      <c r="E607" s="593"/>
      <c r="F607" s="611"/>
      <c r="G607" s="611"/>
    </row>
    <row r="608" spans="1:7" x14ac:dyDescent="0.35">
      <c r="A608" s="591" t="s">
        <v>2766</v>
      </c>
      <c r="B608" s="603"/>
      <c r="C608" s="609"/>
      <c r="D608" s="636"/>
      <c r="E608" s="593"/>
      <c r="F608" s="611"/>
      <c r="G608" s="611"/>
    </row>
    <row r="609" spans="1:7" x14ac:dyDescent="0.35">
      <c r="A609" s="591" t="s">
        <v>2767</v>
      </c>
      <c r="B609" s="603"/>
      <c r="C609" s="609"/>
      <c r="D609" s="636"/>
      <c r="E609" s="593"/>
      <c r="F609" s="611"/>
      <c r="G609" s="611"/>
    </row>
    <row r="610" spans="1:7" x14ac:dyDescent="0.35">
      <c r="A610" s="591" t="s">
        <v>2768</v>
      </c>
      <c r="B610" s="603"/>
      <c r="C610" s="609"/>
      <c r="D610" s="636"/>
      <c r="E610" s="593"/>
      <c r="F610" s="611"/>
      <c r="G610" s="611"/>
    </row>
    <row r="611" spans="1:7" x14ac:dyDescent="0.35">
      <c r="A611" s="591" t="s">
        <v>2769</v>
      </c>
    </row>
    <row r="612" spans="1:7" x14ac:dyDescent="0.35">
      <c r="A612" s="591" t="s">
        <v>2770</v>
      </c>
    </row>
    <row r="613" spans="1:7" x14ac:dyDescent="0.35">
      <c r="A613" s="598"/>
      <c r="B613" s="598" t="s">
        <v>2641</v>
      </c>
      <c r="C613" s="598" t="s">
        <v>58</v>
      </c>
      <c r="D613" s="598" t="s">
        <v>1826</v>
      </c>
      <c r="E613" s="598"/>
      <c r="F613" s="598" t="s">
        <v>430</v>
      </c>
      <c r="G613" s="598" t="s">
        <v>1827</v>
      </c>
    </row>
    <row r="614" spans="1:7" x14ac:dyDescent="0.35">
      <c r="A614" s="591" t="s">
        <v>2642</v>
      </c>
      <c r="B614" s="603" t="s">
        <v>2351</v>
      </c>
      <c r="C614" s="618" t="s">
        <v>2544</v>
      </c>
      <c r="D614" s="618" t="s">
        <v>2544</v>
      </c>
      <c r="E614" s="593"/>
      <c r="F614" s="602" t="str">
        <f>IF($C$618=0,"",IF(C614="[for completion]","",IF(C614="","",C614/$C$618)))</f>
        <v/>
      </c>
      <c r="G614" s="602" t="str">
        <f>IF($D$618=0,"",IF(D614="[for completion]","",IF(D614="","",D614/$D$618)))</f>
        <v/>
      </c>
    </row>
    <row r="615" spans="1:7" x14ac:dyDescent="0.35">
      <c r="A615" s="591" t="s">
        <v>2643</v>
      </c>
      <c r="B615" s="639" t="s">
        <v>1822</v>
      </c>
      <c r="C615" s="618" t="s">
        <v>2544</v>
      </c>
      <c r="D615" s="618" t="s">
        <v>2544</v>
      </c>
      <c r="E615" s="593"/>
      <c r="F615" s="593"/>
      <c r="G615" s="602" t="str">
        <f>IF($D$618=0,"",IF(D615="[for completion]","",IF(D615="","",D615/$D$618)))</f>
        <v/>
      </c>
    </row>
    <row r="616" spans="1:7" x14ac:dyDescent="0.35">
      <c r="A616" s="591" t="s">
        <v>2644</v>
      </c>
      <c r="B616" s="603" t="s">
        <v>1725</v>
      </c>
      <c r="C616" s="618" t="s">
        <v>2544</v>
      </c>
      <c r="D616" s="618" t="s">
        <v>2544</v>
      </c>
      <c r="E616" s="593"/>
      <c r="F616" s="593"/>
      <c r="G616" s="602" t="str">
        <f>IF($D$618=0,"",IF(D616="[for completion]","",IF(D616="","",D616/$D$618)))</f>
        <v/>
      </c>
    </row>
    <row r="617" spans="1:7" x14ac:dyDescent="0.35">
      <c r="A617" s="591" t="s">
        <v>2645</v>
      </c>
      <c r="B617" s="591" t="s">
        <v>1754</v>
      </c>
      <c r="C617" s="618" t="s">
        <v>2544</v>
      </c>
      <c r="D617" s="618" t="s">
        <v>2544</v>
      </c>
      <c r="E617" s="593"/>
      <c r="F617" s="593"/>
      <c r="G617" s="602" t="str">
        <f>IF($D$618=0,"",IF(D617="[for completion]","",IF(D617="","",D617/$D$618)))</f>
        <v/>
      </c>
    </row>
    <row r="618" spans="1:7" x14ac:dyDescent="0.35">
      <c r="A618" s="591" t="s">
        <v>2646</v>
      </c>
      <c r="B618" s="603" t="s">
        <v>87</v>
      </c>
      <c r="C618" s="609">
        <f>SUM(C614:C617)</f>
        <v>0</v>
      </c>
      <c r="D618" s="636">
        <f>SUM(D614:D617)</f>
        <v>0</v>
      </c>
      <c r="E618" s="593"/>
      <c r="F618" s="611">
        <f>SUM(F614:F617)</f>
        <v>0</v>
      </c>
      <c r="G618" s="611">
        <f>SUM(G614:G617)</f>
        <v>0</v>
      </c>
    </row>
    <row r="619" spans="1:7" x14ac:dyDescent="0.35">
      <c r="A619" s="591"/>
    </row>
    <row r="620" spans="1:7" x14ac:dyDescent="0.35">
      <c r="A620" s="598"/>
      <c r="B620" s="598" t="s">
        <v>2729</v>
      </c>
      <c r="C620" s="598" t="s">
        <v>2722</v>
      </c>
      <c r="D620" s="598" t="s">
        <v>2730</v>
      </c>
      <c r="E620" s="598"/>
      <c r="F620" s="598" t="s">
        <v>2724</v>
      </c>
      <c r="G620" s="598"/>
    </row>
    <row r="621" spans="1:7" x14ac:dyDescent="0.35">
      <c r="A621" s="591" t="s">
        <v>2647</v>
      </c>
      <c r="B621" s="603" t="s">
        <v>722</v>
      </c>
      <c r="C621" s="608" t="s">
        <v>2544</v>
      </c>
      <c r="D621" s="608" t="s">
        <v>2544</v>
      </c>
      <c r="E621" s="642"/>
      <c r="F621" s="608" t="s">
        <v>2544</v>
      </c>
      <c r="G621" s="602" t="str">
        <f t="shared" ref="G621:G636" si="29">IF($D$639=0,"",IF(D621="[for completion]","",IF(D621="","",D621/$D$639)))</f>
        <v/>
      </c>
    </row>
    <row r="622" spans="1:7" x14ac:dyDescent="0.35">
      <c r="A622" s="591" t="s">
        <v>2648</v>
      </c>
      <c r="B622" s="603" t="s">
        <v>723</v>
      </c>
      <c r="C622" s="608" t="s">
        <v>2544</v>
      </c>
      <c r="D622" s="608" t="s">
        <v>2544</v>
      </c>
      <c r="E622" s="642"/>
      <c r="F622" s="608" t="s">
        <v>2544</v>
      </c>
      <c r="G622" s="602" t="str">
        <f t="shared" si="29"/>
        <v/>
      </c>
    </row>
    <row r="623" spans="1:7" x14ac:dyDescent="0.35">
      <c r="A623" s="591" t="s">
        <v>2649</v>
      </c>
      <c r="B623" s="603" t="s">
        <v>724</v>
      </c>
      <c r="C623" s="608" t="s">
        <v>2544</v>
      </c>
      <c r="D623" s="608" t="s">
        <v>2544</v>
      </c>
      <c r="E623" s="642"/>
      <c r="F623" s="608" t="s">
        <v>2544</v>
      </c>
      <c r="G623" s="602" t="str">
        <f t="shared" si="29"/>
        <v/>
      </c>
    </row>
    <row r="624" spans="1:7" x14ac:dyDescent="0.35">
      <c r="A624" s="591" t="s">
        <v>2650</v>
      </c>
      <c r="B624" s="603" t="s">
        <v>725</v>
      </c>
      <c r="C624" s="608" t="s">
        <v>2544</v>
      </c>
      <c r="D624" s="608" t="s">
        <v>2544</v>
      </c>
      <c r="E624" s="642"/>
      <c r="F624" s="608" t="s">
        <v>2544</v>
      </c>
      <c r="G624" s="602" t="str">
        <f t="shared" si="29"/>
        <v/>
      </c>
    </row>
    <row r="625" spans="1:7" x14ac:dyDescent="0.35">
      <c r="A625" s="591" t="s">
        <v>2651</v>
      </c>
      <c r="B625" s="603" t="s">
        <v>726</v>
      </c>
      <c r="C625" s="608" t="s">
        <v>2544</v>
      </c>
      <c r="D625" s="608" t="s">
        <v>2544</v>
      </c>
      <c r="E625" s="642"/>
      <c r="F625" s="608" t="s">
        <v>2544</v>
      </c>
      <c r="G625" s="602" t="str">
        <f t="shared" si="29"/>
        <v/>
      </c>
    </row>
    <row r="626" spans="1:7" x14ac:dyDescent="0.35">
      <c r="A626" s="591" t="s">
        <v>2652</v>
      </c>
      <c r="B626" s="603" t="s">
        <v>727</v>
      </c>
      <c r="C626" s="608" t="s">
        <v>2544</v>
      </c>
      <c r="D626" s="608" t="s">
        <v>2544</v>
      </c>
      <c r="E626" s="642"/>
      <c r="F626" s="608" t="s">
        <v>2544</v>
      </c>
      <c r="G626" s="602" t="str">
        <f t="shared" si="29"/>
        <v/>
      </c>
    </row>
    <row r="627" spans="1:7" x14ac:dyDescent="0.35">
      <c r="A627" s="591" t="s">
        <v>2653</v>
      </c>
      <c r="B627" s="603" t="s">
        <v>728</v>
      </c>
      <c r="C627" s="608" t="s">
        <v>2544</v>
      </c>
      <c r="D627" s="608" t="s">
        <v>2544</v>
      </c>
      <c r="E627" s="642"/>
      <c r="F627" s="608" t="s">
        <v>2544</v>
      </c>
      <c r="G627" s="602" t="str">
        <f t="shared" si="29"/>
        <v/>
      </c>
    </row>
    <row r="628" spans="1:7" x14ac:dyDescent="0.35">
      <c r="A628" s="591" t="s">
        <v>2654</v>
      </c>
      <c r="B628" s="603" t="s">
        <v>1879</v>
      </c>
      <c r="C628" s="608" t="s">
        <v>2544</v>
      </c>
      <c r="D628" s="608" t="s">
        <v>2544</v>
      </c>
      <c r="E628" s="642"/>
      <c r="F628" s="608" t="s">
        <v>2544</v>
      </c>
      <c r="G628" s="602" t="str">
        <f t="shared" si="29"/>
        <v/>
      </c>
    </row>
    <row r="629" spans="1:7" x14ac:dyDescent="0.35">
      <c r="A629" s="591" t="s">
        <v>2655</v>
      </c>
      <c r="B629" s="603" t="s">
        <v>1880</v>
      </c>
      <c r="C629" s="608" t="s">
        <v>2544</v>
      </c>
      <c r="D629" s="608" t="s">
        <v>2544</v>
      </c>
      <c r="E629" s="642"/>
      <c r="F629" s="608" t="s">
        <v>2544</v>
      </c>
      <c r="G629" s="602" t="str">
        <f t="shared" si="29"/>
        <v/>
      </c>
    </row>
    <row r="630" spans="1:7" x14ac:dyDescent="0.35">
      <c r="A630" s="591" t="s">
        <v>2656</v>
      </c>
      <c r="B630" s="603" t="s">
        <v>2292</v>
      </c>
      <c r="C630" s="608" t="s">
        <v>2544</v>
      </c>
      <c r="D630" s="608" t="s">
        <v>2544</v>
      </c>
      <c r="E630" s="642"/>
      <c r="F630" s="608" t="s">
        <v>2544</v>
      </c>
      <c r="G630" s="602" t="str">
        <f t="shared" si="29"/>
        <v/>
      </c>
    </row>
    <row r="631" spans="1:7" x14ac:dyDescent="0.35">
      <c r="A631" s="591" t="s">
        <v>2657</v>
      </c>
      <c r="B631" s="603" t="s">
        <v>729</v>
      </c>
      <c r="C631" s="608" t="s">
        <v>2544</v>
      </c>
      <c r="D631" s="608" t="s">
        <v>2544</v>
      </c>
      <c r="E631" s="642"/>
      <c r="F631" s="608" t="s">
        <v>2544</v>
      </c>
      <c r="G631" s="602" t="str">
        <f t="shared" si="29"/>
        <v/>
      </c>
    </row>
    <row r="632" spans="1:7" x14ac:dyDescent="0.35">
      <c r="A632" s="591" t="s">
        <v>2658</v>
      </c>
      <c r="B632" s="603" t="s">
        <v>2760</v>
      </c>
      <c r="C632" s="608" t="s">
        <v>2544</v>
      </c>
      <c r="D632" s="608" t="s">
        <v>2544</v>
      </c>
      <c r="E632" s="642"/>
      <c r="F632" s="608" t="s">
        <v>2544</v>
      </c>
      <c r="G632" s="602" t="str">
        <f t="shared" si="29"/>
        <v/>
      </c>
    </row>
    <row r="633" spans="1:7" x14ac:dyDescent="0.35">
      <c r="A633" s="591" t="s">
        <v>2659</v>
      </c>
      <c r="B633" s="603" t="s">
        <v>85</v>
      </c>
      <c r="C633" s="608" t="s">
        <v>2544</v>
      </c>
      <c r="D633" s="608" t="s">
        <v>2544</v>
      </c>
      <c r="E633" s="642"/>
      <c r="F633" s="608" t="s">
        <v>2544</v>
      </c>
      <c r="G633" s="602" t="str">
        <f t="shared" si="29"/>
        <v/>
      </c>
    </row>
    <row r="634" spans="1:7" x14ac:dyDescent="0.35">
      <c r="A634" s="591" t="s">
        <v>2660</v>
      </c>
      <c r="B634" s="603" t="s">
        <v>1754</v>
      </c>
      <c r="C634" s="608" t="s">
        <v>2544</v>
      </c>
      <c r="D634" s="608" t="s">
        <v>2544</v>
      </c>
      <c r="E634" s="642"/>
      <c r="F634" s="608" t="s">
        <v>2544</v>
      </c>
      <c r="G634" s="602" t="str">
        <f t="shared" si="29"/>
        <v/>
      </c>
    </row>
    <row r="635" spans="1:7" x14ac:dyDescent="0.35">
      <c r="A635" s="591" t="s">
        <v>2661</v>
      </c>
      <c r="B635" s="603" t="s">
        <v>87</v>
      </c>
      <c r="C635" s="609">
        <f>SUM(C621:C634)</f>
        <v>0</v>
      </c>
      <c r="D635" s="609">
        <f>SUM(D621:D634)</f>
        <v>0</v>
      </c>
      <c r="E635" s="583"/>
      <c r="F635" s="609"/>
      <c r="G635" s="602" t="str">
        <f t="shared" si="29"/>
        <v/>
      </c>
    </row>
    <row r="636" spans="1:7" x14ac:dyDescent="0.35">
      <c r="A636" s="591" t="s">
        <v>2662</v>
      </c>
      <c r="B636" s="591" t="s">
        <v>2725</v>
      </c>
      <c r="F636" s="608" t="s">
        <v>2544</v>
      </c>
      <c r="G636" s="602" t="str">
        <f t="shared" si="29"/>
        <v/>
      </c>
    </row>
    <row r="637" spans="1:7" x14ac:dyDescent="0.35">
      <c r="A637" s="591" t="s">
        <v>2663</v>
      </c>
      <c r="B637" s="607"/>
      <c r="C637" s="591"/>
      <c r="D637" s="591"/>
      <c r="E637" s="583"/>
      <c r="F637" s="602"/>
      <c r="G637" s="602"/>
    </row>
    <row r="638" spans="1:7" x14ac:dyDescent="0.35">
      <c r="A638" s="591" t="s">
        <v>2664</v>
      </c>
      <c r="B638" s="603"/>
      <c r="C638" s="591"/>
      <c r="D638" s="591"/>
      <c r="E638" s="583"/>
      <c r="F638" s="602"/>
      <c r="G638" s="602"/>
    </row>
    <row r="639" spans="1:7" x14ac:dyDescent="0.35">
      <c r="A639" s="591" t="s">
        <v>2665</v>
      </c>
      <c r="B639" s="603"/>
      <c r="C639" s="591"/>
      <c r="D639" s="591"/>
      <c r="E639" s="583"/>
      <c r="F639" s="640"/>
      <c r="G639" s="640"/>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F6EEAF2D-0F7B-44A3-981D-DB2575205FF6}"/>
    <hyperlink ref="B9" location="'F. Optional Sustainable data'!B153" display="3.  Additional information on the asset distribution" xr:uid="{44B7FD92-7A93-4CA0-8C7E-AABB2F3EDC3A}"/>
    <hyperlink ref="B8" location="'F. Optional Sustainable data'!B59" tooltip="b59" display="2.  Additional information on the commercial mortgage stock" xr:uid="{3EC24C1D-1DC1-4595-B043-BCDB2869FB97}"/>
    <hyperlink ref="B170" location="'2. Harmonised Glossary'!A9" display="Breakdown by Interest Rate" xr:uid="{285FA37F-478C-459E-9096-89A804A8E5D5}"/>
    <hyperlink ref="B200" location="'2. Harmonised Glossary'!A14" display="Non-Performing Loans (NPLs)" xr:uid="{CA3B65EA-8B04-4931-A9DA-1592616B0482}"/>
    <hyperlink ref="B239" location="'2. Harmonised Glossary'!A288" display="Loan to Value (LTV) Information - Un-indexed" xr:uid="{09042CBB-D108-415C-A66B-97E2D57F8ACA}"/>
    <hyperlink ref="B261" location="'2. Harmonised Glossary'!A11" display="Loan to Value (LTV) Information - Indexed" xr:uid="{46CB2E83-25A3-4761-90C7-7AD87A48B9FB}"/>
    <hyperlink ref="B7:C7" location="'F1. HTT Sustainable M data'!B26" display="2. Additional information on the sustainable section of the mortgage stock" xr:uid="{A04A20E1-3D89-4114-967D-9146C4890366}"/>
    <hyperlink ref="B8:C8" location="'F1. HTT Sustainable M data'!B211" tooltip="b59" display="2A. Sustainable Residential Cover Pool" xr:uid="{0287E954-24B4-48F3-B660-6857443F1431}"/>
    <hyperlink ref="B9:C9" location="'F1. HTT Sustainable M data'!B401" display="2B. Commercial Cover Pool" xr:uid="{1E32D028-4803-4962-AEBB-C4B73533E938}"/>
    <hyperlink ref="B495" location="'2. Harmonised Glossary'!A11" display="Loan to Value (LTV) Information - Indexed" xr:uid="{E59FA684-516A-4CC9-B366-75EF6465BF07}"/>
  </hyperlinks>
  <pageMargins left="0.7" right="0.7" top="0.75" bottom="0.75" header="0.3" footer="0.3"/>
  <pageSetup paperSize="9" scale="46" orientation="landscape"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F3A87-C306-4688-B557-B7FB8F1853D1}">
  <sheetPr codeName="Feuil17">
    <tabColor rgb="FF243386"/>
  </sheetPr>
  <dimension ref="A1:N219"/>
  <sheetViews>
    <sheetView zoomScaleNormal="100" workbookViewId="0">
      <selection activeCell="C217" sqref="C217"/>
    </sheetView>
  </sheetViews>
  <sheetFormatPr baseColWidth="10" defaultColWidth="8.81640625" defaultRowHeight="14.5" outlineLevelRow="1" x14ac:dyDescent="0.35"/>
  <cols>
    <col min="1" max="1" width="12.1796875" style="591" customWidth="1"/>
    <col min="2" max="2" width="60.7265625" style="591" customWidth="1"/>
    <col min="3" max="4" width="40.7265625" style="591" customWidth="1"/>
    <col min="5" max="5" width="7.26953125" style="591" customWidth="1"/>
    <col min="6" max="6" width="42.81640625" style="591" customWidth="1"/>
    <col min="7" max="7" width="40.7265625" style="583" customWidth="1"/>
    <col min="8" max="8" width="7.26953125" style="591" customWidth="1"/>
    <col min="9" max="9" width="71.81640625" style="591" customWidth="1"/>
    <col min="10" max="11" width="47.7265625" style="591" customWidth="1"/>
    <col min="12" max="12" width="7.26953125" style="591" customWidth="1"/>
    <col min="13" max="13" width="25.7265625" style="591" customWidth="1"/>
    <col min="14" max="14" width="25.7265625" style="583" customWidth="1"/>
    <col min="15" max="16384" width="8.81640625" style="614"/>
  </cols>
  <sheetData>
    <row r="1" spans="1:14" ht="31" x14ac:dyDescent="0.35">
      <c r="A1" s="582" t="s">
        <v>2771</v>
      </c>
      <c r="B1" s="582"/>
      <c r="C1" s="583"/>
      <c r="D1" s="583"/>
      <c r="E1" s="583"/>
      <c r="F1" s="584" t="s">
        <v>2741</v>
      </c>
      <c r="H1" s="583"/>
      <c r="I1" s="582"/>
      <c r="J1" s="583"/>
      <c r="K1" s="583"/>
      <c r="L1" s="583"/>
      <c r="M1" s="583"/>
    </row>
    <row r="2" spans="1:14" ht="15" thickBot="1" x14ac:dyDescent="0.4">
      <c r="A2" s="583"/>
      <c r="B2" s="583"/>
      <c r="C2" s="583"/>
      <c r="D2" s="583"/>
      <c r="E2" s="583"/>
      <c r="F2" s="583"/>
      <c r="H2" s="586"/>
      <c r="L2" s="583"/>
      <c r="M2" s="583"/>
    </row>
    <row r="3" spans="1:14" ht="19" thickBot="1" x14ac:dyDescent="0.4">
      <c r="A3" s="588"/>
      <c r="B3" s="589" t="s">
        <v>22</v>
      </c>
      <c r="C3" s="643" t="s">
        <v>3342</v>
      </c>
      <c r="D3" s="588"/>
      <c r="E3" s="588"/>
      <c r="F3" s="588"/>
      <c r="G3" s="588"/>
      <c r="H3" s="586"/>
      <c r="L3" s="583"/>
      <c r="M3" s="583"/>
    </row>
    <row r="4" spans="1:14" ht="15" thickBot="1" x14ac:dyDescent="0.4">
      <c r="H4" s="586"/>
      <c r="L4" s="583"/>
      <c r="M4" s="583"/>
    </row>
    <row r="5" spans="1:14" ht="18.5" x14ac:dyDescent="0.35">
      <c r="B5" s="644" t="s">
        <v>2772</v>
      </c>
      <c r="C5" s="592"/>
      <c r="E5" s="593"/>
      <c r="F5" s="593"/>
      <c r="H5" s="586"/>
      <c r="L5" s="583"/>
      <c r="M5" s="583"/>
    </row>
    <row r="6" spans="1:14" ht="18.5" x14ac:dyDescent="0.35">
      <c r="B6" s="645" t="s">
        <v>2773</v>
      </c>
      <c r="C6" s="592"/>
      <c r="E6" s="593"/>
      <c r="F6" s="593"/>
      <c r="H6" s="586"/>
      <c r="L6" s="583"/>
      <c r="M6" s="583"/>
    </row>
    <row r="7" spans="1:14" ht="15" thickBot="1" x14ac:dyDescent="0.4">
      <c r="B7" s="646" t="s">
        <v>2774</v>
      </c>
      <c r="H7" s="586"/>
      <c r="L7" s="583"/>
      <c r="M7" s="583"/>
    </row>
    <row r="8" spans="1:14" s="648" customFormat="1" x14ac:dyDescent="0.35">
      <c r="A8" s="591"/>
      <c r="B8" s="647"/>
      <c r="C8" s="591"/>
      <c r="D8" s="591"/>
      <c r="E8" s="591"/>
      <c r="F8" s="591"/>
      <c r="G8" s="583"/>
      <c r="H8" s="586"/>
      <c r="I8" s="591"/>
      <c r="J8" s="591"/>
      <c r="K8" s="591"/>
      <c r="L8" s="583"/>
      <c r="M8" s="583"/>
      <c r="N8" s="583"/>
    </row>
    <row r="9" spans="1:14" s="648" customFormat="1" ht="18.75" customHeight="1" x14ac:dyDescent="0.35">
      <c r="A9" s="597"/>
      <c r="B9" s="818" t="s">
        <v>2775</v>
      </c>
      <c r="C9" s="818"/>
      <c r="D9" s="597"/>
      <c r="E9" s="597"/>
      <c r="F9" s="597"/>
      <c r="G9" s="597"/>
      <c r="H9" s="586"/>
      <c r="I9" s="591"/>
      <c r="J9" s="591"/>
      <c r="K9" s="591"/>
      <c r="L9" s="583"/>
      <c r="M9" s="583"/>
      <c r="N9" s="583"/>
    </row>
    <row r="10" spans="1:14" s="648" customFormat="1" ht="18.75" customHeight="1" x14ac:dyDescent="0.35">
      <c r="A10" s="598"/>
      <c r="B10" s="598" t="s">
        <v>1887</v>
      </c>
      <c r="C10" s="598" t="s">
        <v>58</v>
      </c>
      <c r="D10" s="598" t="s">
        <v>1432</v>
      </c>
      <c r="E10" s="598"/>
      <c r="F10" s="598" t="s">
        <v>2776</v>
      </c>
      <c r="G10" s="598" t="s">
        <v>2777</v>
      </c>
      <c r="H10" s="586"/>
      <c r="I10" s="591"/>
      <c r="J10" s="591"/>
      <c r="K10" s="591"/>
      <c r="L10" s="583"/>
      <c r="M10" s="583"/>
      <c r="N10" s="583"/>
    </row>
    <row r="11" spans="1:14" s="648" customFormat="1" x14ac:dyDescent="0.35">
      <c r="A11" s="591" t="s">
        <v>2778</v>
      </c>
      <c r="B11" s="599" t="s">
        <v>2779</v>
      </c>
      <c r="C11" s="600"/>
      <c r="D11" s="601"/>
      <c r="E11" s="586"/>
      <c r="F11" s="602" t="s">
        <v>1505</v>
      </c>
      <c r="G11" s="602"/>
      <c r="H11" s="586"/>
      <c r="I11" s="591"/>
      <c r="J11" s="591"/>
      <c r="K11" s="591"/>
      <c r="L11" s="583"/>
      <c r="M11" s="583"/>
      <c r="N11" s="583"/>
    </row>
    <row r="12" spans="1:14" s="648" customFormat="1" x14ac:dyDescent="0.35">
      <c r="A12" s="591" t="s">
        <v>2780</v>
      </c>
      <c r="B12" s="612" t="s">
        <v>2781</v>
      </c>
      <c r="C12" s="600"/>
      <c r="D12" s="601"/>
      <c r="E12" s="586"/>
      <c r="F12" s="602"/>
      <c r="G12" s="602"/>
      <c r="H12" s="586"/>
      <c r="I12" s="591"/>
      <c r="J12" s="591"/>
      <c r="K12" s="591"/>
      <c r="L12" s="583"/>
      <c r="M12" s="583"/>
      <c r="N12" s="583"/>
    </row>
    <row r="13" spans="1:14" s="648" customFormat="1" x14ac:dyDescent="0.35">
      <c r="A13" s="591" t="s">
        <v>2782</v>
      </c>
      <c r="B13" s="612" t="s">
        <v>2783</v>
      </c>
      <c r="C13" s="600"/>
      <c r="D13" s="601"/>
      <c r="E13" s="586"/>
      <c r="F13" s="602"/>
      <c r="G13" s="602"/>
      <c r="H13" s="586"/>
      <c r="I13" s="591"/>
      <c r="J13" s="591"/>
      <c r="K13" s="591"/>
      <c r="L13" s="583"/>
      <c r="M13" s="583"/>
      <c r="N13" s="583"/>
    </row>
    <row r="14" spans="1:14" s="648" customFormat="1" x14ac:dyDescent="0.35">
      <c r="A14" s="591" t="s">
        <v>2784</v>
      </c>
      <c r="B14" s="612" t="s">
        <v>2785</v>
      </c>
      <c r="C14" s="600"/>
      <c r="D14" s="601"/>
      <c r="E14" s="586"/>
      <c r="F14" s="602"/>
      <c r="G14" s="602"/>
      <c r="H14" s="586"/>
      <c r="I14" s="591"/>
      <c r="J14" s="591"/>
      <c r="K14" s="591"/>
      <c r="L14" s="583"/>
      <c r="M14" s="583"/>
      <c r="N14" s="583"/>
    </row>
    <row r="15" spans="1:14" s="648" customFormat="1" x14ac:dyDescent="0.35">
      <c r="A15" s="591"/>
      <c r="B15" s="612" t="s">
        <v>2786</v>
      </c>
      <c r="C15" s="600"/>
      <c r="D15" s="601"/>
      <c r="E15" s="586"/>
      <c r="F15" s="602"/>
      <c r="G15" s="602"/>
      <c r="H15" s="586"/>
      <c r="I15" s="591"/>
      <c r="J15" s="591"/>
      <c r="K15" s="591"/>
      <c r="L15" s="583"/>
      <c r="M15" s="583"/>
      <c r="N15" s="583"/>
    </row>
    <row r="16" spans="1:14" s="648" customFormat="1" x14ac:dyDescent="0.35">
      <c r="A16" s="591" t="s">
        <v>2787</v>
      </c>
      <c r="B16" s="603" t="s">
        <v>2788</v>
      </c>
      <c r="C16" s="600">
        <f>+C18+C20</f>
        <v>861.63469014000009</v>
      </c>
      <c r="D16" s="600">
        <f>+D18+D20</f>
        <v>170</v>
      </c>
      <c r="E16" s="586"/>
      <c r="F16" s="602">
        <v>2.7289593939082053E-2</v>
      </c>
      <c r="G16" s="602">
        <v>1.9185843104946561E-3</v>
      </c>
      <c r="H16" s="586"/>
      <c r="I16" s="591"/>
      <c r="J16" s="591"/>
      <c r="K16" s="591"/>
      <c r="L16" s="583"/>
      <c r="M16" s="583"/>
      <c r="N16" s="583"/>
    </row>
    <row r="17" spans="1:14" s="648" customFormat="1" x14ac:dyDescent="0.35">
      <c r="A17" s="591" t="s">
        <v>2789</v>
      </c>
      <c r="B17" s="612" t="s">
        <v>2781</v>
      </c>
      <c r="C17" s="600"/>
      <c r="D17" s="601"/>
      <c r="E17" s="586"/>
      <c r="F17" s="602"/>
      <c r="G17" s="602"/>
      <c r="H17" s="586"/>
      <c r="I17" s="591"/>
      <c r="J17" s="591"/>
      <c r="K17" s="591"/>
      <c r="L17" s="583"/>
      <c r="M17" s="583"/>
      <c r="N17" s="583"/>
    </row>
    <row r="18" spans="1:14" s="648" customFormat="1" x14ac:dyDescent="0.35">
      <c r="A18" s="591" t="s">
        <v>2790</v>
      </c>
      <c r="B18" s="612" t="s">
        <v>2783</v>
      </c>
      <c r="C18" s="600">
        <v>426.27933919000003</v>
      </c>
      <c r="D18" s="601">
        <v>59</v>
      </c>
      <c r="E18" s="586"/>
      <c r="F18" s="602"/>
      <c r="G18" s="602"/>
      <c r="H18" s="586"/>
      <c r="I18" s="591"/>
      <c r="J18" s="591"/>
      <c r="K18" s="591"/>
      <c r="L18" s="583"/>
      <c r="M18" s="583"/>
      <c r="N18" s="583"/>
    </row>
    <row r="19" spans="1:14" s="648" customFormat="1" x14ac:dyDescent="0.35">
      <c r="A19" s="591" t="s">
        <v>2791</v>
      </c>
      <c r="B19" s="612" t="s">
        <v>2785</v>
      </c>
      <c r="C19" s="600"/>
      <c r="D19" s="601"/>
      <c r="E19" s="586"/>
      <c r="F19" s="602"/>
      <c r="G19" s="602"/>
      <c r="H19" s="586"/>
      <c r="I19" s="591"/>
      <c r="J19" s="591"/>
      <c r="K19" s="591"/>
      <c r="L19" s="583"/>
      <c r="M19" s="583"/>
      <c r="N19" s="583"/>
    </row>
    <row r="20" spans="1:14" s="648" customFormat="1" x14ac:dyDescent="0.35">
      <c r="A20" s="591"/>
      <c r="B20" s="612" t="s">
        <v>2786</v>
      </c>
      <c r="C20" s="600">
        <v>435.35535095000006</v>
      </c>
      <c r="D20" s="601">
        <v>111</v>
      </c>
      <c r="E20" s="586"/>
      <c r="F20" s="602"/>
      <c r="G20" s="602"/>
      <c r="H20" s="586"/>
      <c r="I20" s="591"/>
      <c r="J20" s="591"/>
      <c r="K20" s="591"/>
      <c r="L20" s="583"/>
      <c r="M20" s="583"/>
      <c r="N20" s="583"/>
    </row>
    <row r="21" spans="1:14" s="648" customFormat="1" x14ac:dyDescent="0.35">
      <c r="A21" s="591" t="s">
        <v>2792</v>
      </c>
      <c r="B21" s="603" t="s">
        <v>1895</v>
      </c>
      <c r="C21" s="600"/>
      <c r="D21" s="601"/>
      <c r="E21" s="586"/>
      <c r="F21" s="602" t="s">
        <v>1505</v>
      </c>
      <c r="G21" s="602"/>
      <c r="H21" s="586"/>
      <c r="I21" s="591"/>
      <c r="J21" s="591"/>
      <c r="K21" s="591"/>
      <c r="L21" s="583"/>
      <c r="M21" s="583"/>
      <c r="N21" s="583"/>
    </row>
    <row r="22" spans="1:14" s="648" customFormat="1" x14ac:dyDescent="0.35">
      <c r="A22" s="591" t="s">
        <v>2793</v>
      </c>
      <c r="B22" s="603" t="s">
        <v>2794</v>
      </c>
      <c r="C22" s="604">
        <f>SUM(C11,C16,C21)</f>
        <v>861.63469014000009</v>
      </c>
      <c r="D22" s="605">
        <f>SUM(D11,D16,D21)</f>
        <v>170</v>
      </c>
      <c r="E22" s="586"/>
      <c r="F22" s="602">
        <f>SUM(F11:F21)</f>
        <v>2.7289593939082053E-2</v>
      </c>
      <c r="G22" s="602">
        <f>SUM(G11:G21)</f>
        <v>1.9185843104946561E-3</v>
      </c>
      <c r="H22" s="586"/>
      <c r="I22" s="591"/>
      <c r="J22" s="591"/>
      <c r="K22" s="591"/>
      <c r="L22" s="583"/>
      <c r="M22" s="583"/>
      <c r="N22" s="583"/>
    </row>
    <row r="23" spans="1:14" s="648" customFormat="1" x14ac:dyDescent="0.35">
      <c r="A23" s="603" t="s">
        <v>2795</v>
      </c>
      <c r="B23" s="606" t="s">
        <v>89</v>
      </c>
      <c r="C23" s="604"/>
      <c r="D23" s="605"/>
      <c r="E23" s="586"/>
      <c r="F23" s="602"/>
      <c r="G23" s="602"/>
      <c r="H23" s="586"/>
      <c r="I23" s="591"/>
      <c r="J23" s="591"/>
      <c r="K23" s="591"/>
      <c r="L23" s="583"/>
      <c r="M23" s="583"/>
      <c r="N23" s="583"/>
    </row>
    <row r="24" spans="1:14" s="648" customFormat="1" x14ac:dyDescent="0.35">
      <c r="A24" s="603" t="s">
        <v>2796</v>
      </c>
      <c r="B24" s="606" t="s">
        <v>89</v>
      </c>
      <c r="C24" s="604"/>
      <c r="D24" s="605"/>
      <c r="E24" s="586"/>
      <c r="F24" s="602"/>
      <c r="G24" s="602"/>
      <c r="H24" s="586"/>
      <c r="I24" s="591"/>
      <c r="J24" s="591"/>
      <c r="K24" s="591"/>
      <c r="L24" s="583"/>
      <c r="M24" s="583"/>
      <c r="N24" s="583"/>
    </row>
    <row r="25" spans="1:14" s="648" customFormat="1" x14ac:dyDescent="0.35">
      <c r="A25" s="603" t="s">
        <v>2797</v>
      </c>
      <c r="B25" s="606" t="s">
        <v>89</v>
      </c>
      <c r="C25" s="604"/>
      <c r="D25" s="605"/>
      <c r="E25" s="586"/>
      <c r="F25" s="602"/>
      <c r="G25" s="602"/>
      <c r="H25" s="586"/>
      <c r="I25" s="591"/>
      <c r="J25" s="591"/>
      <c r="K25" s="591"/>
      <c r="L25" s="583"/>
      <c r="M25" s="583"/>
      <c r="N25" s="583"/>
    </row>
    <row r="26" spans="1:14" s="648" customFormat="1" x14ac:dyDescent="0.35">
      <c r="A26" s="603" t="s">
        <v>2798</v>
      </c>
      <c r="B26" s="606" t="s">
        <v>89</v>
      </c>
      <c r="C26" s="604"/>
      <c r="D26" s="605"/>
      <c r="E26" s="586"/>
      <c r="F26" s="602"/>
      <c r="G26" s="602"/>
      <c r="H26" s="586"/>
      <c r="I26" s="591"/>
      <c r="J26" s="591"/>
      <c r="K26" s="591"/>
      <c r="L26" s="583"/>
      <c r="M26" s="583"/>
      <c r="N26" s="583"/>
    </row>
    <row r="27" spans="1:14" s="648" customFormat="1" x14ac:dyDescent="0.35">
      <c r="A27" s="603" t="s">
        <v>2799</v>
      </c>
      <c r="B27" s="606" t="s">
        <v>89</v>
      </c>
      <c r="C27" s="604"/>
      <c r="D27" s="605"/>
      <c r="E27" s="586"/>
      <c r="F27" s="602"/>
      <c r="G27" s="602"/>
      <c r="H27" s="586"/>
      <c r="I27" s="591"/>
      <c r="J27" s="591"/>
      <c r="K27" s="591"/>
      <c r="L27" s="583"/>
      <c r="M27" s="583"/>
      <c r="N27" s="583"/>
    </row>
    <row r="28" spans="1:14" s="648" customFormat="1" x14ac:dyDescent="0.35">
      <c r="A28" s="603"/>
      <c r="B28" s="606"/>
      <c r="C28" s="604"/>
      <c r="D28" s="605"/>
      <c r="E28" s="586"/>
      <c r="F28" s="602"/>
      <c r="G28" s="602"/>
      <c r="H28" s="586"/>
      <c r="I28" s="591"/>
      <c r="J28" s="591"/>
      <c r="K28" s="591"/>
      <c r="L28" s="583"/>
      <c r="M28" s="583"/>
      <c r="N28" s="583"/>
    </row>
    <row r="29" spans="1:14" s="648" customFormat="1" x14ac:dyDescent="0.35">
      <c r="A29" s="603"/>
      <c r="B29" s="606"/>
      <c r="C29" s="604"/>
      <c r="D29" s="605"/>
      <c r="E29" s="586"/>
      <c r="F29" s="602"/>
      <c r="G29" s="602"/>
      <c r="H29" s="586"/>
      <c r="I29" s="591"/>
      <c r="J29" s="591"/>
      <c r="K29" s="591"/>
      <c r="L29" s="583"/>
      <c r="M29" s="583"/>
      <c r="N29" s="583"/>
    </row>
    <row r="30" spans="1:14" s="648" customFormat="1" ht="15" customHeight="1" x14ac:dyDescent="0.35">
      <c r="A30" s="598"/>
      <c r="B30" s="598" t="s">
        <v>2800</v>
      </c>
      <c r="C30" s="598" t="s">
        <v>58</v>
      </c>
      <c r="D30" s="598" t="s">
        <v>1432</v>
      </c>
      <c r="E30" s="598"/>
      <c r="F30" s="598" t="s">
        <v>2776</v>
      </c>
      <c r="G30" s="598" t="s">
        <v>2777</v>
      </c>
      <c r="H30" s="586"/>
      <c r="I30" s="591"/>
      <c r="J30" s="591"/>
      <c r="K30" s="591"/>
      <c r="L30" s="583"/>
      <c r="M30" s="583"/>
      <c r="N30" s="583"/>
    </row>
    <row r="31" spans="1:14" s="648" customFormat="1" x14ac:dyDescent="0.35">
      <c r="A31" s="591" t="s">
        <v>2801</v>
      </c>
      <c r="B31" s="604" t="s">
        <v>2802</v>
      </c>
      <c r="C31" s="600"/>
      <c r="D31" s="601"/>
      <c r="E31" s="586"/>
      <c r="F31" s="602" t="s">
        <v>1505</v>
      </c>
      <c r="G31" s="602"/>
      <c r="H31" s="586"/>
      <c r="I31" s="591"/>
      <c r="J31" s="591"/>
      <c r="K31" s="591"/>
      <c r="L31" s="583"/>
      <c r="M31" s="583"/>
      <c r="N31" s="583"/>
    </row>
    <row r="32" spans="1:14" s="648" customFormat="1" x14ac:dyDescent="0.35">
      <c r="A32" s="591" t="s">
        <v>2803</v>
      </c>
      <c r="B32" s="604" t="s">
        <v>2804</v>
      </c>
      <c r="C32" s="600"/>
      <c r="D32" s="601"/>
      <c r="E32" s="586"/>
      <c r="F32" s="602" t="s">
        <v>1505</v>
      </c>
      <c r="G32" s="602"/>
      <c r="H32" s="586"/>
      <c r="I32" s="591"/>
      <c r="J32" s="591"/>
      <c r="K32" s="591"/>
      <c r="L32" s="583"/>
      <c r="M32" s="583"/>
      <c r="N32" s="583"/>
    </row>
    <row r="33" spans="1:14" s="648" customFormat="1" x14ac:dyDescent="0.35">
      <c r="A33" s="591" t="s">
        <v>2805</v>
      </c>
      <c r="B33" s="604" t="s">
        <v>2806</v>
      </c>
      <c r="C33" s="600"/>
      <c r="D33" s="601"/>
      <c r="E33" s="586"/>
      <c r="F33" s="602" t="s">
        <v>1505</v>
      </c>
      <c r="G33" s="602"/>
      <c r="H33" s="586"/>
      <c r="I33" s="591"/>
      <c r="J33" s="591"/>
      <c r="K33" s="591"/>
      <c r="L33" s="583"/>
      <c r="M33" s="583"/>
      <c r="N33" s="583"/>
    </row>
    <row r="34" spans="1:14" s="648" customFormat="1" ht="29" x14ac:dyDescent="0.35">
      <c r="A34" s="591" t="s">
        <v>2807</v>
      </c>
      <c r="B34" s="604" t="s">
        <v>2808</v>
      </c>
      <c r="C34" s="600"/>
      <c r="D34" s="601"/>
      <c r="E34" s="586"/>
      <c r="F34" s="602" t="s">
        <v>1505</v>
      </c>
      <c r="G34" s="602"/>
      <c r="H34" s="586"/>
      <c r="I34" s="591"/>
      <c r="J34" s="591"/>
      <c r="K34" s="591"/>
      <c r="L34" s="583"/>
      <c r="M34" s="583"/>
      <c r="N34" s="583"/>
    </row>
    <row r="35" spans="1:14" s="648" customFormat="1" x14ac:dyDescent="0.35">
      <c r="A35" s="591" t="s">
        <v>2809</v>
      </c>
      <c r="B35" s="604" t="s">
        <v>2810</v>
      </c>
      <c r="C35" s="600"/>
      <c r="D35" s="601"/>
      <c r="E35" s="586"/>
      <c r="F35" s="602" t="s">
        <v>1505</v>
      </c>
      <c r="G35" s="602"/>
      <c r="H35" s="586"/>
      <c r="I35" s="591"/>
      <c r="J35" s="591"/>
      <c r="K35" s="591"/>
      <c r="L35" s="583"/>
      <c r="M35" s="583"/>
      <c r="N35" s="583"/>
    </row>
    <row r="36" spans="1:14" s="648" customFormat="1" x14ac:dyDescent="0.35">
      <c r="A36" s="591" t="s">
        <v>2811</v>
      </c>
      <c r="B36" s="604" t="s">
        <v>2812</v>
      </c>
      <c r="C36" s="600"/>
      <c r="D36" s="601"/>
      <c r="E36" s="586"/>
      <c r="F36" s="602" t="s">
        <v>1505</v>
      </c>
      <c r="G36" s="602"/>
      <c r="H36" s="586"/>
      <c r="I36" s="591"/>
      <c r="J36" s="591"/>
      <c r="K36" s="591"/>
      <c r="L36" s="583"/>
      <c r="M36" s="583"/>
      <c r="N36" s="583"/>
    </row>
    <row r="37" spans="1:14" s="648" customFormat="1" x14ac:dyDescent="0.35">
      <c r="A37" s="591" t="s">
        <v>2813</v>
      </c>
      <c r="B37" s="604" t="s">
        <v>2814</v>
      </c>
      <c r="C37" s="600"/>
      <c r="D37" s="601"/>
      <c r="E37" s="586"/>
      <c r="F37" s="602" t="s">
        <v>1505</v>
      </c>
      <c r="G37" s="602"/>
      <c r="H37" s="586"/>
      <c r="I37" s="591"/>
      <c r="J37" s="591"/>
      <c r="K37" s="591"/>
      <c r="L37" s="583"/>
      <c r="M37" s="583"/>
      <c r="N37" s="583"/>
    </row>
    <row r="38" spans="1:14" s="648" customFormat="1" x14ac:dyDescent="0.35">
      <c r="A38" s="591" t="s">
        <v>2815</v>
      </c>
      <c r="B38" s="604" t="s">
        <v>2816</v>
      </c>
      <c r="C38" s="600"/>
      <c r="D38" s="601"/>
      <c r="E38" s="586"/>
      <c r="F38" s="602" t="s">
        <v>1505</v>
      </c>
      <c r="G38" s="602"/>
      <c r="H38" s="586"/>
      <c r="I38" s="591"/>
      <c r="J38" s="591"/>
      <c r="K38" s="591"/>
      <c r="L38" s="583"/>
      <c r="M38" s="583"/>
      <c r="N38" s="583"/>
    </row>
    <row r="39" spans="1:14" s="648" customFormat="1" ht="29" x14ac:dyDescent="0.35">
      <c r="A39" s="591" t="s">
        <v>2817</v>
      </c>
      <c r="B39" s="604" t="s">
        <v>2818</v>
      </c>
      <c r="C39" s="600"/>
      <c r="D39" s="601"/>
      <c r="E39" s="586"/>
      <c r="F39" s="602" t="s">
        <v>1505</v>
      </c>
      <c r="G39" s="602"/>
      <c r="H39" s="586"/>
      <c r="I39" s="591"/>
      <c r="J39" s="591"/>
      <c r="K39" s="591"/>
      <c r="L39" s="583"/>
      <c r="M39" s="583"/>
      <c r="N39" s="583"/>
    </row>
    <row r="40" spans="1:14" s="648" customFormat="1" x14ac:dyDescent="0.35">
      <c r="A40" s="591" t="s">
        <v>2819</v>
      </c>
      <c r="B40" s="604" t="s">
        <v>2820</v>
      </c>
      <c r="C40" s="600">
        <v>426.27933919000003</v>
      </c>
      <c r="D40" s="601">
        <v>59</v>
      </c>
      <c r="E40" s="586"/>
      <c r="F40" s="602">
        <v>1.3501069773810031E-2</v>
      </c>
      <c r="G40" s="602">
        <v>6.6586161364226299E-4</v>
      </c>
      <c r="H40" s="586"/>
      <c r="I40" s="591"/>
      <c r="J40" s="591"/>
      <c r="K40" s="591"/>
      <c r="L40" s="583"/>
      <c r="M40" s="583"/>
      <c r="N40" s="583"/>
    </row>
    <row r="41" spans="1:14" s="648" customFormat="1" x14ac:dyDescent="0.35">
      <c r="A41" s="591" t="s">
        <v>2821</v>
      </c>
      <c r="B41" s="604" t="s">
        <v>2822</v>
      </c>
      <c r="C41" s="600"/>
      <c r="D41" s="601"/>
      <c r="E41" s="586"/>
      <c r="F41" s="602" t="s">
        <v>1505</v>
      </c>
      <c r="G41" s="602"/>
      <c r="H41" s="586"/>
      <c r="I41" s="591"/>
      <c r="J41" s="591"/>
      <c r="K41" s="591"/>
      <c r="L41" s="583"/>
      <c r="M41" s="583"/>
      <c r="N41" s="583"/>
    </row>
    <row r="42" spans="1:14" s="648" customFormat="1" x14ac:dyDescent="0.35">
      <c r="A42" s="591" t="s">
        <v>2823</v>
      </c>
      <c r="B42" s="604" t="s">
        <v>2824</v>
      </c>
      <c r="C42" s="600">
        <v>435.35535095000006</v>
      </c>
      <c r="D42" s="601">
        <v>111</v>
      </c>
      <c r="E42" s="586"/>
      <c r="F42" s="602">
        <v>1.3788524165272022E-2</v>
      </c>
      <c r="G42" s="602">
        <v>1.2527226968523932E-3</v>
      </c>
      <c r="H42" s="586"/>
      <c r="I42" s="591"/>
      <c r="J42" s="591"/>
      <c r="K42" s="591"/>
      <c r="L42" s="583"/>
      <c r="M42" s="583"/>
      <c r="N42" s="583"/>
    </row>
    <row r="43" spans="1:14" s="648" customFormat="1" x14ac:dyDescent="0.35">
      <c r="A43" s="591" t="s">
        <v>2825</v>
      </c>
      <c r="B43" s="607" t="s">
        <v>2826</v>
      </c>
      <c r="C43" s="600"/>
      <c r="D43" s="601"/>
      <c r="E43" s="586"/>
      <c r="F43" s="602" t="s">
        <v>1505</v>
      </c>
      <c r="G43" s="602"/>
      <c r="H43" s="586"/>
      <c r="I43" s="591"/>
      <c r="J43" s="591"/>
      <c r="K43" s="591"/>
      <c r="L43" s="583"/>
      <c r="M43" s="583"/>
      <c r="N43" s="583"/>
    </row>
    <row r="44" spans="1:14" s="648" customFormat="1" x14ac:dyDescent="0.35">
      <c r="A44" s="591" t="s">
        <v>2827</v>
      </c>
      <c r="B44" s="607" t="s">
        <v>2828</v>
      </c>
      <c r="C44" s="600"/>
      <c r="D44" s="601"/>
      <c r="E44" s="586"/>
      <c r="F44" s="602" t="s">
        <v>1505</v>
      </c>
      <c r="G44" s="602"/>
      <c r="H44" s="586"/>
      <c r="I44" s="591"/>
      <c r="J44" s="591"/>
      <c r="K44" s="591"/>
      <c r="L44" s="583"/>
      <c r="M44" s="583"/>
      <c r="N44" s="583"/>
    </row>
    <row r="45" spans="1:14" s="648" customFormat="1" x14ac:dyDescent="0.35">
      <c r="A45" s="591" t="s">
        <v>2829</v>
      </c>
      <c r="B45" s="607" t="s">
        <v>2830</v>
      </c>
      <c r="C45" s="600"/>
      <c r="D45" s="601"/>
      <c r="E45" s="586"/>
      <c r="F45" s="602" t="s">
        <v>1505</v>
      </c>
      <c r="G45" s="602"/>
      <c r="H45" s="586"/>
      <c r="I45" s="591"/>
      <c r="J45" s="591"/>
      <c r="K45" s="591"/>
      <c r="L45" s="583"/>
      <c r="M45" s="583"/>
      <c r="N45" s="583"/>
    </row>
    <row r="46" spans="1:14" s="648" customFormat="1" x14ac:dyDescent="0.35">
      <c r="A46" s="591" t="s">
        <v>2831</v>
      </c>
      <c r="B46" s="603" t="s">
        <v>2794</v>
      </c>
      <c r="C46" s="604">
        <f>+C40+C42</f>
        <v>861.63469014000009</v>
      </c>
      <c r="D46" s="605">
        <f>+D40+D42</f>
        <v>170</v>
      </c>
      <c r="E46" s="586"/>
      <c r="F46" s="602">
        <f>SUM(F31:F45)</f>
        <v>2.7289593939082053E-2</v>
      </c>
      <c r="G46" s="602">
        <f>SUM(G31:G45)</f>
        <v>1.9185843104946561E-3</v>
      </c>
      <c r="H46" s="586"/>
      <c r="I46" s="591"/>
      <c r="J46" s="591"/>
      <c r="K46" s="591"/>
      <c r="L46" s="583"/>
      <c r="M46" s="583"/>
      <c r="N46" s="583"/>
    </row>
    <row r="47" spans="1:14" s="648" customFormat="1" x14ac:dyDescent="0.35">
      <c r="A47" s="607"/>
      <c r="B47" s="607"/>
      <c r="C47" s="607"/>
      <c r="D47" s="607"/>
      <c r="E47" s="586"/>
      <c r="F47" s="603"/>
      <c r="G47" s="603"/>
      <c r="H47" s="586"/>
      <c r="I47" s="591"/>
      <c r="J47" s="591"/>
      <c r="K47" s="591"/>
      <c r="L47" s="583"/>
      <c r="M47" s="583"/>
      <c r="N47" s="583"/>
    </row>
    <row r="48" spans="1:14" ht="18.5" x14ac:dyDescent="0.35">
      <c r="A48" s="597"/>
      <c r="B48" s="597" t="s">
        <v>2774</v>
      </c>
      <c r="C48" s="649"/>
      <c r="D48" s="649"/>
      <c r="E48" s="649"/>
      <c r="F48" s="649"/>
      <c r="G48" s="650"/>
      <c r="H48" s="586"/>
      <c r="I48" s="603"/>
      <c r="J48" s="593"/>
      <c r="K48" s="593"/>
      <c r="L48" s="593"/>
      <c r="M48" s="593"/>
    </row>
    <row r="49" spans="1:14" ht="15" customHeight="1" x14ac:dyDescent="0.35">
      <c r="A49" s="598"/>
      <c r="B49" s="651" t="s">
        <v>734</v>
      </c>
      <c r="C49" s="598"/>
      <c r="D49" s="598"/>
      <c r="E49" s="598"/>
      <c r="F49" s="652"/>
      <c r="G49" s="652"/>
      <c r="H49" s="586"/>
      <c r="I49" s="603"/>
      <c r="J49" s="631"/>
      <c r="K49" s="631"/>
      <c r="L49" s="631"/>
      <c r="M49" s="585"/>
      <c r="N49" s="585"/>
    </row>
    <row r="50" spans="1:14" x14ac:dyDescent="0.35">
      <c r="A50" s="591" t="s">
        <v>2832</v>
      </c>
      <c r="B50" s="591" t="s">
        <v>736</v>
      </c>
      <c r="C50" s="609">
        <v>170</v>
      </c>
      <c r="E50" s="603"/>
      <c r="F50" s="603"/>
      <c r="H50" s="586"/>
      <c r="I50" s="603"/>
      <c r="L50" s="603"/>
      <c r="M50" s="603"/>
    </row>
    <row r="51" spans="1:14" outlineLevel="1" x14ac:dyDescent="0.35">
      <c r="A51" s="591" t="s">
        <v>2833</v>
      </c>
      <c r="B51" s="612" t="s">
        <v>421</v>
      </c>
      <c r="C51" s="636"/>
      <c r="E51" s="603"/>
      <c r="F51" s="603"/>
      <c r="H51" s="586"/>
      <c r="I51" s="603"/>
      <c r="L51" s="603"/>
      <c r="M51" s="603"/>
    </row>
    <row r="52" spans="1:14" outlineLevel="1" x14ac:dyDescent="0.35">
      <c r="A52" s="591" t="s">
        <v>2834</v>
      </c>
      <c r="B52" s="612" t="s">
        <v>423</v>
      </c>
      <c r="C52" s="636"/>
      <c r="E52" s="603"/>
      <c r="F52" s="603"/>
      <c r="H52" s="586"/>
      <c r="I52" s="603"/>
      <c r="L52" s="603"/>
      <c r="M52" s="603"/>
    </row>
    <row r="53" spans="1:14" outlineLevel="1" x14ac:dyDescent="0.35">
      <c r="A53" s="591" t="s">
        <v>2835</v>
      </c>
      <c r="E53" s="603"/>
      <c r="F53" s="603"/>
      <c r="H53" s="586"/>
      <c r="I53" s="603"/>
      <c r="L53" s="603"/>
      <c r="M53" s="603"/>
    </row>
    <row r="54" spans="1:14" outlineLevel="1" x14ac:dyDescent="0.35">
      <c r="A54" s="591" t="s">
        <v>2836</v>
      </c>
      <c r="E54" s="603"/>
      <c r="F54" s="603"/>
      <c r="H54" s="586"/>
      <c r="I54" s="603"/>
      <c r="L54" s="603"/>
      <c r="M54" s="603"/>
    </row>
    <row r="55" spans="1:14" outlineLevel="1" x14ac:dyDescent="0.35">
      <c r="A55" s="591" t="s">
        <v>2837</v>
      </c>
      <c r="E55" s="603"/>
      <c r="F55" s="603"/>
      <c r="H55" s="586"/>
      <c r="I55" s="603"/>
      <c r="L55" s="603"/>
      <c r="M55" s="603"/>
    </row>
    <row r="56" spans="1:14" outlineLevel="1" x14ac:dyDescent="0.35">
      <c r="A56" s="591" t="s">
        <v>2838</v>
      </c>
      <c r="E56" s="603"/>
      <c r="F56" s="603"/>
      <c r="H56" s="586"/>
      <c r="I56" s="603"/>
      <c r="L56" s="603"/>
      <c r="M56" s="603"/>
    </row>
    <row r="57" spans="1:14" outlineLevel="1" x14ac:dyDescent="0.35">
      <c r="A57" s="591" t="s">
        <v>2839</v>
      </c>
      <c r="E57" s="603"/>
      <c r="F57" s="603"/>
      <c r="H57" s="586"/>
      <c r="I57" s="603"/>
      <c r="L57" s="603"/>
      <c r="M57" s="603"/>
    </row>
    <row r="58" spans="1:14" x14ac:dyDescent="0.35">
      <c r="A58" s="598"/>
      <c r="B58" s="598" t="s">
        <v>744</v>
      </c>
      <c r="C58" s="598" t="s">
        <v>601</v>
      </c>
      <c r="D58" s="598" t="s">
        <v>745</v>
      </c>
      <c r="E58" s="598"/>
      <c r="F58" s="598" t="s">
        <v>746</v>
      </c>
      <c r="G58" s="598" t="s">
        <v>747</v>
      </c>
      <c r="H58" s="586"/>
      <c r="I58" s="632"/>
      <c r="J58" s="631"/>
      <c r="K58" s="631"/>
      <c r="L58" s="593"/>
      <c r="M58" s="631"/>
      <c r="N58" s="631"/>
    </row>
    <row r="59" spans="1:14" x14ac:dyDescent="0.35">
      <c r="A59" s="591" t="s">
        <v>2840</v>
      </c>
      <c r="B59" s="591" t="s">
        <v>749</v>
      </c>
      <c r="C59" s="609">
        <v>5.0684393537647061</v>
      </c>
      <c r="D59" s="631"/>
      <c r="E59" s="631"/>
      <c r="F59" s="585"/>
      <c r="G59" s="585"/>
      <c r="H59" s="586"/>
      <c r="I59" s="603"/>
      <c r="L59" s="631"/>
      <c r="M59" s="585"/>
      <c r="N59" s="585"/>
    </row>
    <row r="60" spans="1:14" x14ac:dyDescent="0.35">
      <c r="A60" s="631"/>
      <c r="B60" s="632"/>
      <c r="C60" s="631"/>
      <c r="D60" s="631"/>
      <c r="E60" s="631"/>
      <c r="F60" s="585"/>
      <c r="G60" s="585"/>
      <c r="H60" s="586"/>
      <c r="I60" s="632"/>
      <c r="J60" s="631"/>
      <c r="K60" s="631"/>
      <c r="L60" s="631"/>
      <c r="M60" s="585"/>
      <c r="N60" s="585"/>
    </row>
    <row r="61" spans="1:14" x14ac:dyDescent="0.35">
      <c r="B61" s="591" t="s">
        <v>606</v>
      </c>
      <c r="C61" s="631"/>
      <c r="D61" s="631"/>
      <c r="E61" s="631"/>
      <c r="F61" s="585"/>
      <c r="G61" s="585"/>
      <c r="H61" s="586"/>
      <c r="I61" s="603"/>
      <c r="J61" s="631"/>
      <c r="K61" s="631"/>
      <c r="L61" s="631"/>
      <c r="M61" s="585"/>
      <c r="N61" s="585"/>
    </row>
    <row r="62" spans="1:14" x14ac:dyDescent="0.35">
      <c r="A62" s="591" t="s">
        <v>2841</v>
      </c>
      <c r="B62" s="683" t="s">
        <v>1139</v>
      </c>
      <c r="C62" s="609">
        <v>10.737625579999996</v>
      </c>
      <c r="D62" s="609">
        <v>43</v>
      </c>
      <c r="E62" s="603"/>
      <c r="F62" s="602">
        <f>IF($C$77=0,"",IF(C62="[for completion]","",C62/$C$77))</f>
        <v>1.2461923484365893E-2</v>
      </c>
      <c r="G62" s="602">
        <f>IF($D$77=0,"",IF(D62="[for completion]","",D62/$D$77))</f>
        <v>0.25294117647058822</v>
      </c>
      <c r="H62" s="586"/>
      <c r="I62" s="603"/>
      <c r="L62" s="603"/>
      <c r="M62" s="637"/>
      <c r="N62" s="637"/>
    </row>
    <row r="63" spans="1:14" x14ac:dyDescent="0.35">
      <c r="A63" s="591" t="s">
        <v>2842</v>
      </c>
      <c r="B63" s="683" t="s">
        <v>1140</v>
      </c>
      <c r="C63" s="609">
        <v>11.755854060000001</v>
      </c>
      <c r="D63" s="609">
        <v>16</v>
      </c>
      <c r="E63" s="603"/>
      <c r="F63" s="602">
        <f t="shared" ref="F63:F76" si="0">IF($C$77=0,"",IF(C63="[for completion]","",C63/$C$77))</f>
        <v>1.3643663834019829E-2</v>
      </c>
      <c r="G63" s="602">
        <f t="shared" ref="G63:G76" si="1">IF($D$77=0,"",IF(D63="[for completion]","",D63/$D$77))</f>
        <v>9.4117647058823528E-2</v>
      </c>
      <c r="H63" s="586"/>
      <c r="I63" s="603"/>
      <c r="L63" s="603"/>
      <c r="M63" s="637"/>
      <c r="N63" s="637"/>
    </row>
    <row r="64" spans="1:14" x14ac:dyDescent="0.35">
      <c r="A64" s="591" t="s">
        <v>2843</v>
      </c>
      <c r="B64" s="683" t="s">
        <v>1141</v>
      </c>
      <c r="C64" s="609">
        <v>153.60341572000007</v>
      </c>
      <c r="D64" s="609">
        <v>57</v>
      </c>
      <c r="F64" s="602">
        <f t="shared" si="0"/>
        <v>0.17826976731292271</v>
      </c>
      <c r="G64" s="602">
        <f t="shared" si="1"/>
        <v>0.3352941176470588</v>
      </c>
      <c r="H64" s="586"/>
      <c r="I64" s="603"/>
      <c r="M64" s="637"/>
      <c r="N64" s="637"/>
    </row>
    <row r="65" spans="1:14" x14ac:dyDescent="0.35">
      <c r="A65" s="591" t="s">
        <v>2844</v>
      </c>
      <c r="B65" s="683" t="s">
        <v>1142</v>
      </c>
      <c r="C65" s="609">
        <v>274.93244907999997</v>
      </c>
      <c r="D65" s="609">
        <v>34</v>
      </c>
      <c r="E65" s="653"/>
      <c r="F65" s="602">
        <f t="shared" si="0"/>
        <v>0.31908238169395015</v>
      </c>
      <c r="G65" s="602">
        <f t="shared" si="1"/>
        <v>0.2</v>
      </c>
      <c r="H65" s="586"/>
      <c r="I65" s="603"/>
      <c r="L65" s="653"/>
      <c r="M65" s="637"/>
      <c r="N65" s="637"/>
    </row>
    <row r="66" spans="1:14" x14ac:dyDescent="0.35">
      <c r="A66" s="591" t="s">
        <v>2845</v>
      </c>
      <c r="B66" s="683" t="s">
        <v>1143</v>
      </c>
      <c r="C66" s="609">
        <v>354.50534569999996</v>
      </c>
      <c r="D66" s="609">
        <v>19</v>
      </c>
      <c r="E66" s="653"/>
      <c r="F66" s="602">
        <f t="shared" si="0"/>
        <v>0.41143346450268758</v>
      </c>
      <c r="G66" s="602">
        <f t="shared" si="1"/>
        <v>0.11176470588235295</v>
      </c>
      <c r="H66" s="586"/>
      <c r="I66" s="603"/>
      <c r="L66" s="653"/>
      <c r="M66" s="637"/>
      <c r="N66" s="637"/>
    </row>
    <row r="67" spans="1:14" x14ac:dyDescent="0.35">
      <c r="A67" s="591" t="s">
        <v>2846</v>
      </c>
      <c r="B67" s="683" t="s">
        <v>1144</v>
      </c>
      <c r="C67" s="609">
        <v>56.1</v>
      </c>
      <c r="D67" s="609">
        <v>1</v>
      </c>
      <c r="E67" s="653"/>
      <c r="F67" s="602">
        <f t="shared" si="0"/>
        <v>6.5108799172053713E-2</v>
      </c>
      <c r="G67" s="602">
        <f t="shared" si="1"/>
        <v>5.8823529411764705E-3</v>
      </c>
      <c r="H67" s="586"/>
      <c r="I67" s="603"/>
      <c r="L67" s="653"/>
      <c r="M67" s="637"/>
      <c r="N67" s="637"/>
    </row>
    <row r="68" spans="1:14" x14ac:dyDescent="0.35">
      <c r="A68" s="591" t="s">
        <v>2847</v>
      </c>
      <c r="B68" s="683" t="s">
        <v>1145</v>
      </c>
      <c r="C68" s="609">
        <v>0</v>
      </c>
      <c r="D68" s="609">
        <v>0</v>
      </c>
      <c r="E68" s="653"/>
      <c r="F68" s="602">
        <f t="shared" si="0"/>
        <v>0</v>
      </c>
      <c r="G68" s="602">
        <f t="shared" si="1"/>
        <v>0</v>
      </c>
      <c r="H68" s="586"/>
      <c r="I68" s="603"/>
      <c r="L68" s="653"/>
      <c r="M68" s="637"/>
      <c r="N68" s="637"/>
    </row>
    <row r="69" spans="1:14" x14ac:dyDescent="0.35">
      <c r="A69" s="591" t="s">
        <v>2848</v>
      </c>
      <c r="B69" s="603"/>
      <c r="C69" s="609"/>
      <c r="D69" s="636"/>
      <c r="E69" s="653"/>
      <c r="F69" s="602">
        <f t="shared" si="0"/>
        <v>0</v>
      </c>
      <c r="G69" s="602">
        <f t="shared" si="1"/>
        <v>0</v>
      </c>
      <c r="H69" s="586"/>
      <c r="I69" s="603"/>
      <c r="L69" s="653"/>
      <c r="M69" s="637"/>
      <c r="N69" s="637"/>
    </row>
    <row r="70" spans="1:14" x14ac:dyDescent="0.35">
      <c r="A70" s="591" t="s">
        <v>2849</v>
      </c>
      <c r="B70" s="603"/>
      <c r="C70" s="609"/>
      <c r="D70" s="636"/>
      <c r="E70" s="653"/>
      <c r="F70" s="602">
        <f t="shared" si="0"/>
        <v>0</v>
      </c>
      <c r="G70" s="602">
        <f t="shared" si="1"/>
        <v>0</v>
      </c>
      <c r="H70" s="586"/>
      <c r="I70" s="603"/>
      <c r="L70" s="653"/>
      <c r="M70" s="637"/>
      <c r="N70" s="637"/>
    </row>
    <row r="71" spans="1:14" x14ac:dyDescent="0.35">
      <c r="A71" s="591" t="s">
        <v>2850</v>
      </c>
      <c r="B71" s="603"/>
      <c r="C71" s="609"/>
      <c r="D71" s="636"/>
      <c r="E71" s="653"/>
      <c r="F71" s="602">
        <f t="shared" si="0"/>
        <v>0</v>
      </c>
      <c r="G71" s="602">
        <f t="shared" si="1"/>
        <v>0</v>
      </c>
      <c r="H71" s="586"/>
      <c r="I71" s="603"/>
      <c r="L71" s="653"/>
      <c r="M71" s="637"/>
      <c r="N71" s="637"/>
    </row>
    <row r="72" spans="1:14" x14ac:dyDescent="0.35">
      <c r="A72" s="591" t="s">
        <v>2851</v>
      </c>
      <c r="B72" s="603"/>
      <c r="C72" s="609"/>
      <c r="D72" s="636"/>
      <c r="E72" s="653"/>
      <c r="F72" s="602">
        <f t="shared" si="0"/>
        <v>0</v>
      </c>
      <c r="G72" s="602">
        <f t="shared" si="1"/>
        <v>0</v>
      </c>
      <c r="H72" s="586"/>
      <c r="I72" s="603"/>
      <c r="L72" s="653"/>
      <c r="M72" s="637"/>
      <c r="N72" s="637"/>
    </row>
    <row r="73" spans="1:14" x14ac:dyDescent="0.35">
      <c r="A73" s="591" t="s">
        <v>2852</v>
      </c>
      <c r="B73" s="603"/>
      <c r="C73" s="609"/>
      <c r="D73" s="636"/>
      <c r="E73" s="653"/>
      <c r="F73" s="602">
        <f t="shared" si="0"/>
        <v>0</v>
      </c>
      <c r="G73" s="602">
        <f t="shared" si="1"/>
        <v>0</v>
      </c>
      <c r="H73" s="586"/>
      <c r="I73" s="603"/>
      <c r="L73" s="653"/>
      <c r="M73" s="637"/>
      <c r="N73" s="637"/>
    </row>
    <row r="74" spans="1:14" x14ac:dyDescent="0.35">
      <c r="A74" s="591" t="s">
        <v>2853</v>
      </c>
      <c r="B74" s="603"/>
      <c r="C74" s="609"/>
      <c r="D74" s="636"/>
      <c r="E74" s="653"/>
      <c r="F74" s="602">
        <f t="shared" si="0"/>
        <v>0</v>
      </c>
      <c r="G74" s="602">
        <f t="shared" si="1"/>
        <v>0</v>
      </c>
      <c r="H74" s="586"/>
      <c r="I74" s="603"/>
      <c r="L74" s="653"/>
      <c r="M74" s="637"/>
      <c r="N74" s="637"/>
    </row>
    <row r="75" spans="1:14" x14ac:dyDescent="0.35">
      <c r="A75" s="591" t="s">
        <v>2854</v>
      </c>
      <c r="B75" s="603"/>
      <c r="C75" s="609"/>
      <c r="D75" s="636"/>
      <c r="E75" s="653"/>
      <c r="F75" s="602">
        <f t="shared" si="0"/>
        <v>0</v>
      </c>
      <c r="G75" s="602">
        <f t="shared" si="1"/>
        <v>0</v>
      </c>
      <c r="H75" s="586"/>
      <c r="I75" s="603"/>
      <c r="L75" s="653"/>
      <c r="M75" s="637"/>
      <c r="N75" s="637"/>
    </row>
    <row r="76" spans="1:14" x14ac:dyDescent="0.35">
      <c r="A76" s="591" t="s">
        <v>2855</v>
      </c>
      <c r="B76" s="603"/>
      <c r="C76" s="609"/>
      <c r="D76" s="636"/>
      <c r="E76" s="653"/>
      <c r="F76" s="602">
        <f t="shared" si="0"/>
        <v>0</v>
      </c>
      <c r="G76" s="602">
        <f t="shared" si="1"/>
        <v>0</v>
      </c>
      <c r="H76" s="586"/>
      <c r="I76" s="603"/>
      <c r="L76" s="653"/>
      <c r="M76" s="637"/>
      <c r="N76" s="637"/>
    </row>
    <row r="77" spans="1:14" x14ac:dyDescent="0.35">
      <c r="A77" s="591" t="s">
        <v>2856</v>
      </c>
      <c r="B77" s="634" t="s">
        <v>87</v>
      </c>
      <c r="C77" s="604">
        <f>SUM(C62:C76)</f>
        <v>861.63469014000009</v>
      </c>
      <c r="D77" s="605">
        <f>SUM(D62:D76)</f>
        <v>170</v>
      </c>
      <c r="E77" s="653"/>
      <c r="F77" s="654">
        <f>SUM(F62:F76)</f>
        <v>0.99999999999999989</v>
      </c>
      <c r="G77" s="654">
        <f>SUM(G62:G76)</f>
        <v>1</v>
      </c>
      <c r="H77" s="586"/>
      <c r="I77" s="634"/>
      <c r="J77" s="603"/>
      <c r="K77" s="603"/>
      <c r="L77" s="653"/>
      <c r="M77" s="655"/>
      <c r="N77" s="655"/>
    </row>
    <row r="78" spans="1:14" x14ac:dyDescent="0.35">
      <c r="A78" s="598"/>
      <c r="B78" s="651" t="s">
        <v>766</v>
      </c>
      <c r="C78" s="598" t="s">
        <v>58</v>
      </c>
      <c r="D78" s="598"/>
      <c r="E78" s="656"/>
      <c r="F78" s="598" t="s">
        <v>746</v>
      </c>
      <c r="G78" s="598"/>
      <c r="H78" s="586"/>
      <c r="I78" s="632"/>
      <c r="J78" s="631"/>
      <c r="K78" s="631"/>
      <c r="L78" s="593"/>
      <c r="M78" s="631"/>
      <c r="N78" s="631"/>
    </row>
    <row r="79" spans="1:14" x14ac:dyDescent="0.35">
      <c r="A79" s="591" t="s">
        <v>2857</v>
      </c>
      <c r="B79" s="603" t="s">
        <v>768</v>
      </c>
      <c r="C79" s="609">
        <v>861.63469014000009</v>
      </c>
      <c r="E79" s="657"/>
      <c r="F79" s="602">
        <f>IF($C$82=0,"",IF(C79="[for completion]","",C79/$C$82))</f>
        <v>1</v>
      </c>
      <c r="G79" s="605"/>
      <c r="H79" s="586"/>
      <c r="I79" s="603"/>
      <c r="L79" s="657"/>
      <c r="M79" s="637"/>
      <c r="N79" s="605"/>
    </row>
    <row r="80" spans="1:14" x14ac:dyDescent="0.35">
      <c r="A80" s="591" t="s">
        <v>2858</v>
      </c>
      <c r="B80" s="603" t="s">
        <v>770</v>
      </c>
      <c r="C80" s="609"/>
      <c r="E80" s="657"/>
      <c r="F80" s="602">
        <f>IF($C$82=0,"",IF(C80="[for completion]","",C80/$C$82))</f>
        <v>0</v>
      </c>
      <c r="G80" s="605"/>
      <c r="H80" s="586"/>
      <c r="I80" s="603"/>
      <c r="L80" s="657"/>
      <c r="M80" s="637"/>
      <c r="N80" s="605"/>
    </row>
    <row r="81" spans="1:14" x14ac:dyDescent="0.35">
      <c r="A81" s="591" t="s">
        <v>2859</v>
      </c>
      <c r="B81" s="603" t="s">
        <v>85</v>
      </c>
      <c r="C81" s="609"/>
      <c r="E81" s="653"/>
      <c r="F81" s="602">
        <f>IF($C$82=0,"",IF(C81="[for completion]","",C81/$C$82))</f>
        <v>0</v>
      </c>
      <c r="G81" s="605"/>
      <c r="H81" s="586"/>
      <c r="I81" s="603"/>
      <c r="L81" s="653"/>
      <c r="M81" s="637"/>
      <c r="N81" s="605"/>
    </row>
    <row r="82" spans="1:14" x14ac:dyDescent="0.35">
      <c r="A82" s="591" t="s">
        <v>2860</v>
      </c>
      <c r="B82" s="634" t="s">
        <v>87</v>
      </c>
      <c r="C82" s="604">
        <f>SUM(C79:C81)</f>
        <v>861.63469014000009</v>
      </c>
      <c r="D82" s="603"/>
      <c r="E82" s="653"/>
      <c r="F82" s="654">
        <f>SUM(F79:F81)</f>
        <v>1</v>
      </c>
      <c r="G82" s="605"/>
      <c r="H82" s="586"/>
      <c r="I82" s="603"/>
      <c r="L82" s="653"/>
      <c r="M82" s="637"/>
      <c r="N82" s="605"/>
    </row>
    <row r="83" spans="1:14" outlineLevel="1" x14ac:dyDescent="0.35">
      <c r="A83" s="591" t="s">
        <v>2861</v>
      </c>
      <c r="B83" s="634"/>
      <c r="C83" s="603"/>
      <c r="D83" s="603"/>
      <c r="E83" s="653"/>
      <c r="F83" s="655"/>
      <c r="G83" s="605"/>
      <c r="H83" s="586"/>
      <c r="I83" s="603"/>
      <c r="L83" s="653"/>
      <c r="M83" s="637"/>
      <c r="N83" s="605"/>
    </row>
    <row r="84" spans="1:14" outlineLevel="1" x14ac:dyDescent="0.35">
      <c r="A84" s="591" t="s">
        <v>2862</v>
      </c>
      <c r="B84" s="634"/>
      <c r="C84" s="603"/>
      <c r="D84" s="603"/>
      <c r="E84" s="653"/>
      <c r="F84" s="655"/>
      <c r="G84" s="605"/>
      <c r="H84" s="586"/>
      <c r="I84" s="603"/>
      <c r="L84" s="653"/>
      <c r="M84" s="637"/>
      <c r="N84" s="605"/>
    </row>
    <row r="85" spans="1:14" outlineLevel="1" x14ac:dyDescent="0.35">
      <c r="A85" s="591" t="s">
        <v>2863</v>
      </c>
      <c r="B85" s="603"/>
      <c r="E85" s="653"/>
      <c r="F85" s="637"/>
      <c r="G85" s="605"/>
      <c r="H85" s="586"/>
      <c r="I85" s="603"/>
      <c r="L85" s="653"/>
      <c r="M85" s="637"/>
      <c r="N85" s="605"/>
    </row>
    <row r="86" spans="1:14" outlineLevel="1" x14ac:dyDescent="0.35">
      <c r="A86" s="591" t="s">
        <v>2864</v>
      </c>
      <c r="B86" s="603"/>
      <c r="E86" s="653"/>
      <c r="F86" s="637"/>
      <c r="G86" s="605"/>
      <c r="H86" s="586"/>
      <c r="I86" s="603"/>
      <c r="L86" s="653"/>
      <c r="M86" s="637"/>
      <c r="N86" s="605"/>
    </row>
    <row r="87" spans="1:14" outlineLevel="1" x14ac:dyDescent="0.35">
      <c r="A87" s="591" t="s">
        <v>2865</v>
      </c>
      <c r="B87" s="603"/>
      <c r="E87" s="653"/>
      <c r="F87" s="637"/>
      <c r="G87" s="605"/>
      <c r="H87" s="586"/>
      <c r="I87" s="603"/>
      <c r="L87" s="653"/>
      <c r="M87" s="637"/>
      <c r="N87" s="605"/>
    </row>
    <row r="88" spans="1:14" ht="15" customHeight="1" x14ac:dyDescent="0.35">
      <c r="A88" s="598"/>
      <c r="B88" s="651" t="s">
        <v>439</v>
      </c>
      <c r="C88" s="598" t="s">
        <v>746</v>
      </c>
      <c r="D88" s="598"/>
      <c r="E88" s="656"/>
      <c r="F88" s="652"/>
      <c r="G88" s="652"/>
      <c r="H88" s="586"/>
      <c r="I88" s="632"/>
      <c r="J88" s="631"/>
      <c r="K88" s="631"/>
      <c r="L88" s="593"/>
      <c r="M88" s="585"/>
      <c r="N88" s="585"/>
    </row>
    <row r="89" spans="1:14" x14ac:dyDescent="0.35">
      <c r="A89" s="591" t="s">
        <v>2866</v>
      </c>
      <c r="B89" s="622" t="s">
        <v>441</v>
      </c>
      <c r="C89" s="658">
        <f>SUM(C90:C116)</f>
        <v>1</v>
      </c>
      <c r="G89" s="591"/>
      <c r="H89" s="586"/>
      <c r="I89" s="593"/>
      <c r="N89" s="591"/>
    </row>
    <row r="90" spans="1:14" x14ac:dyDescent="0.35">
      <c r="A90" s="591" t="s">
        <v>2867</v>
      </c>
      <c r="B90" s="591" t="s">
        <v>443</v>
      </c>
      <c r="C90" s="658"/>
      <c r="G90" s="591"/>
      <c r="H90" s="586"/>
      <c r="N90" s="591"/>
    </row>
    <row r="91" spans="1:14" x14ac:dyDescent="0.35">
      <c r="A91" s="591" t="s">
        <v>2868</v>
      </c>
      <c r="B91" s="591" t="s">
        <v>445</v>
      </c>
      <c r="C91" s="658"/>
      <c r="G91" s="591"/>
      <c r="H91" s="586"/>
      <c r="N91" s="591"/>
    </row>
    <row r="92" spans="1:14" x14ac:dyDescent="0.35">
      <c r="A92" s="591" t="s">
        <v>2869</v>
      </c>
      <c r="B92" s="591" t="s">
        <v>447</v>
      </c>
      <c r="C92" s="658"/>
      <c r="G92" s="591"/>
      <c r="H92" s="586"/>
      <c r="N92" s="591"/>
    </row>
    <row r="93" spans="1:14" x14ac:dyDescent="0.35">
      <c r="A93" s="591" t="s">
        <v>2870</v>
      </c>
      <c r="B93" s="591" t="s">
        <v>449</v>
      </c>
      <c r="C93" s="658"/>
      <c r="G93" s="591"/>
      <c r="H93" s="586"/>
      <c r="N93" s="591"/>
    </row>
    <row r="94" spans="1:14" x14ac:dyDescent="0.35">
      <c r="A94" s="591" t="s">
        <v>2871</v>
      </c>
      <c r="B94" s="591" t="s">
        <v>451</v>
      </c>
      <c r="C94" s="658"/>
      <c r="G94" s="591"/>
      <c r="H94" s="586"/>
      <c r="N94" s="591"/>
    </row>
    <row r="95" spans="1:14" x14ac:dyDescent="0.35">
      <c r="A95" s="591" t="s">
        <v>2872</v>
      </c>
      <c r="B95" s="591" t="s">
        <v>1958</v>
      </c>
      <c r="C95" s="658"/>
      <c r="G95" s="591"/>
      <c r="H95" s="586"/>
      <c r="N95" s="591"/>
    </row>
    <row r="96" spans="1:14" x14ac:dyDescent="0.35">
      <c r="A96" s="591" t="s">
        <v>2873</v>
      </c>
      <c r="B96" s="591" t="s">
        <v>455</v>
      </c>
      <c r="C96" s="658"/>
      <c r="G96" s="591"/>
      <c r="H96" s="586"/>
      <c r="N96" s="591"/>
    </row>
    <row r="97" spans="1:14" x14ac:dyDescent="0.35">
      <c r="A97" s="591" t="s">
        <v>2874</v>
      </c>
      <c r="B97" s="591" t="s">
        <v>457</v>
      </c>
      <c r="C97" s="658"/>
      <c r="G97" s="591"/>
      <c r="H97" s="586"/>
      <c r="N97" s="591"/>
    </row>
    <row r="98" spans="1:14" x14ac:dyDescent="0.35">
      <c r="A98" s="591" t="s">
        <v>2875</v>
      </c>
      <c r="B98" s="591" t="s">
        <v>459</v>
      </c>
      <c r="C98" s="658"/>
      <c r="G98" s="591"/>
      <c r="H98" s="586"/>
      <c r="N98" s="591"/>
    </row>
    <row r="99" spans="1:14" x14ac:dyDescent="0.35">
      <c r="A99" s="591" t="s">
        <v>2876</v>
      </c>
      <c r="B99" s="591" t="s">
        <v>461</v>
      </c>
      <c r="C99" s="658">
        <v>1</v>
      </c>
      <c r="G99" s="591"/>
      <c r="H99" s="586"/>
      <c r="N99" s="591"/>
    </row>
    <row r="100" spans="1:14" x14ac:dyDescent="0.35">
      <c r="A100" s="591" t="s">
        <v>2877</v>
      </c>
      <c r="B100" s="591" t="s">
        <v>463</v>
      </c>
      <c r="C100" s="658"/>
      <c r="G100" s="591"/>
      <c r="H100" s="586"/>
      <c r="N100" s="591"/>
    </row>
    <row r="101" spans="1:14" x14ac:dyDescent="0.35">
      <c r="A101" s="591" t="s">
        <v>2878</v>
      </c>
      <c r="B101" s="591" t="s">
        <v>465</v>
      </c>
      <c r="C101" s="658"/>
      <c r="G101" s="591"/>
      <c r="H101" s="586"/>
      <c r="N101" s="591"/>
    </row>
    <row r="102" spans="1:14" x14ac:dyDescent="0.35">
      <c r="A102" s="591" t="s">
        <v>2879</v>
      </c>
      <c r="B102" s="591" t="s">
        <v>467</v>
      </c>
      <c r="C102" s="658"/>
      <c r="G102" s="591"/>
      <c r="H102" s="586"/>
      <c r="N102" s="591"/>
    </row>
    <row r="103" spans="1:14" x14ac:dyDescent="0.35">
      <c r="A103" s="591" t="s">
        <v>2880</v>
      </c>
      <c r="B103" s="591" t="s">
        <v>469</v>
      </c>
      <c r="C103" s="658"/>
      <c r="G103" s="591"/>
      <c r="H103" s="586"/>
      <c r="N103" s="591"/>
    </row>
    <row r="104" spans="1:14" x14ac:dyDescent="0.35">
      <c r="A104" s="591" t="s">
        <v>2881</v>
      </c>
      <c r="B104" s="591" t="s">
        <v>471</v>
      </c>
      <c r="C104" s="658"/>
      <c r="G104" s="591"/>
      <c r="H104" s="586"/>
      <c r="N104" s="591"/>
    </row>
    <row r="105" spans="1:14" x14ac:dyDescent="0.35">
      <c r="A105" s="591" t="s">
        <v>2882</v>
      </c>
      <c r="B105" s="591" t="s">
        <v>3</v>
      </c>
      <c r="C105" s="658"/>
      <c r="G105" s="591"/>
      <c r="H105" s="586"/>
      <c r="N105" s="591"/>
    </row>
    <row r="106" spans="1:14" x14ac:dyDescent="0.35">
      <c r="A106" s="591" t="s">
        <v>2883</v>
      </c>
      <c r="B106" s="591" t="s">
        <v>474</v>
      </c>
      <c r="C106" s="658"/>
      <c r="G106" s="591"/>
      <c r="H106" s="586"/>
      <c r="N106" s="591"/>
    </row>
    <row r="107" spans="1:14" x14ac:dyDescent="0.35">
      <c r="A107" s="591" t="s">
        <v>2884</v>
      </c>
      <c r="B107" s="591" t="s">
        <v>476</v>
      </c>
      <c r="C107" s="658"/>
      <c r="G107" s="591"/>
      <c r="H107" s="586"/>
      <c r="N107" s="591"/>
    </row>
    <row r="108" spans="1:14" x14ac:dyDescent="0.35">
      <c r="A108" s="591" t="s">
        <v>2885</v>
      </c>
      <c r="B108" s="591" t="s">
        <v>478</v>
      </c>
      <c r="C108" s="658"/>
      <c r="G108" s="591"/>
      <c r="H108" s="586"/>
      <c r="N108" s="591"/>
    </row>
    <row r="109" spans="1:14" x14ac:dyDescent="0.35">
      <c r="A109" s="591" t="s">
        <v>2886</v>
      </c>
      <c r="B109" s="591" t="s">
        <v>480</v>
      </c>
      <c r="C109" s="658"/>
      <c r="G109" s="591"/>
      <c r="H109" s="586"/>
      <c r="N109" s="591"/>
    </row>
    <row r="110" spans="1:14" x14ac:dyDescent="0.35">
      <c r="A110" s="591" t="s">
        <v>2887</v>
      </c>
      <c r="B110" s="591" t="s">
        <v>482</v>
      </c>
      <c r="C110" s="658"/>
      <c r="G110" s="591"/>
      <c r="H110" s="586"/>
      <c r="N110" s="591"/>
    </row>
    <row r="111" spans="1:14" x14ac:dyDescent="0.35">
      <c r="A111" s="591" t="s">
        <v>2888</v>
      </c>
      <c r="B111" s="591" t="s">
        <v>484</v>
      </c>
      <c r="C111" s="658"/>
      <c r="G111" s="591"/>
      <c r="H111" s="586"/>
      <c r="N111" s="591"/>
    </row>
    <row r="112" spans="1:14" x14ac:dyDescent="0.35">
      <c r="A112" s="591" t="s">
        <v>2889</v>
      </c>
      <c r="B112" s="591" t="s">
        <v>486</v>
      </c>
      <c r="C112" s="658"/>
      <c r="G112" s="591"/>
      <c r="H112" s="586"/>
      <c r="N112" s="591"/>
    </row>
    <row r="113" spans="1:14" x14ac:dyDescent="0.35">
      <c r="A113" s="591" t="s">
        <v>2890</v>
      </c>
      <c r="B113" s="591" t="s">
        <v>488</v>
      </c>
      <c r="C113" s="658"/>
      <c r="G113" s="591"/>
      <c r="H113" s="586"/>
      <c r="N113" s="591"/>
    </row>
    <row r="114" spans="1:14" x14ac:dyDescent="0.35">
      <c r="A114" s="591" t="s">
        <v>2891</v>
      </c>
      <c r="B114" s="591" t="s">
        <v>490</v>
      </c>
      <c r="C114" s="658"/>
      <c r="G114" s="591"/>
      <c r="H114" s="586"/>
      <c r="N114" s="591"/>
    </row>
    <row r="115" spans="1:14" x14ac:dyDescent="0.35">
      <c r="A115" s="591" t="s">
        <v>2892</v>
      </c>
      <c r="B115" s="591" t="s">
        <v>492</v>
      </c>
      <c r="C115" s="658"/>
      <c r="G115" s="591"/>
      <c r="H115" s="586"/>
      <c r="N115" s="591"/>
    </row>
    <row r="116" spans="1:14" x14ac:dyDescent="0.35">
      <c r="A116" s="591" t="s">
        <v>2893</v>
      </c>
      <c r="B116" s="591" t="s">
        <v>6</v>
      </c>
      <c r="C116" s="658"/>
      <c r="G116" s="591"/>
      <c r="H116" s="586"/>
      <c r="N116" s="591"/>
    </row>
    <row r="117" spans="1:14" x14ac:dyDescent="0.35">
      <c r="A117" s="591" t="s">
        <v>2894</v>
      </c>
      <c r="B117" s="622" t="s">
        <v>256</v>
      </c>
      <c r="C117" s="658">
        <f>SUM(C118:C120)</f>
        <v>0</v>
      </c>
      <c r="G117" s="591"/>
      <c r="H117" s="586"/>
      <c r="I117" s="593"/>
      <c r="N117" s="591"/>
    </row>
    <row r="118" spans="1:14" x14ac:dyDescent="0.35">
      <c r="A118" s="591" t="s">
        <v>2895</v>
      </c>
      <c r="B118" s="591" t="s">
        <v>498</v>
      </c>
      <c r="C118" s="658"/>
      <c r="G118" s="591"/>
      <c r="H118" s="586"/>
      <c r="N118" s="591"/>
    </row>
    <row r="119" spans="1:14" x14ac:dyDescent="0.35">
      <c r="A119" s="591" t="s">
        <v>2896</v>
      </c>
      <c r="B119" s="591" t="s">
        <v>500</v>
      </c>
      <c r="C119" s="658"/>
      <c r="G119" s="591"/>
      <c r="H119" s="586"/>
      <c r="N119" s="591"/>
    </row>
    <row r="120" spans="1:14" x14ac:dyDescent="0.35">
      <c r="A120" s="591" t="s">
        <v>2897</v>
      </c>
      <c r="B120" s="591" t="s">
        <v>2</v>
      </c>
      <c r="C120" s="658"/>
      <c r="G120" s="591"/>
      <c r="H120" s="586"/>
      <c r="N120" s="591"/>
    </row>
    <row r="121" spans="1:14" x14ac:dyDescent="0.35">
      <c r="A121" s="591" t="s">
        <v>2898</v>
      </c>
      <c r="B121" s="622" t="s">
        <v>85</v>
      </c>
      <c r="C121" s="658">
        <f>SUM(C122:C132)</f>
        <v>0</v>
      </c>
      <c r="G121" s="591"/>
      <c r="H121" s="586"/>
      <c r="I121" s="593"/>
      <c r="N121" s="591"/>
    </row>
    <row r="122" spans="1:14" x14ac:dyDescent="0.35">
      <c r="A122" s="591" t="s">
        <v>2899</v>
      </c>
      <c r="B122" s="603" t="s">
        <v>258</v>
      </c>
      <c r="C122" s="658"/>
      <c r="G122" s="591"/>
      <c r="H122" s="586"/>
      <c r="I122" s="603"/>
      <c r="N122" s="591"/>
    </row>
    <row r="123" spans="1:14" x14ac:dyDescent="0.35">
      <c r="A123" s="591" t="s">
        <v>2900</v>
      </c>
      <c r="B123" s="591" t="s">
        <v>495</v>
      </c>
      <c r="C123" s="658"/>
      <c r="G123" s="591"/>
      <c r="H123" s="586"/>
      <c r="I123" s="603"/>
      <c r="N123" s="591"/>
    </row>
    <row r="124" spans="1:14" x14ac:dyDescent="0.35">
      <c r="A124" s="591" t="s">
        <v>2901</v>
      </c>
      <c r="B124" s="603" t="s">
        <v>260</v>
      </c>
      <c r="C124" s="658"/>
      <c r="G124" s="591"/>
      <c r="H124" s="586"/>
      <c r="I124" s="603"/>
      <c r="N124" s="591"/>
    </row>
    <row r="125" spans="1:14" x14ac:dyDescent="0.35">
      <c r="A125" s="591" t="s">
        <v>2902</v>
      </c>
      <c r="B125" s="603" t="s">
        <v>262</v>
      </c>
      <c r="C125" s="658"/>
      <c r="G125" s="591"/>
      <c r="H125" s="586"/>
      <c r="I125" s="603"/>
      <c r="N125" s="591"/>
    </row>
    <row r="126" spans="1:14" x14ac:dyDescent="0.35">
      <c r="A126" s="591" t="s">
        <v>2903</v>
      </c>
      <c r="B126" s="603" t="s">
        <v>12</v>
      </c>
      <c r="C126" s="658"/>
      <c r="G126" s="591"/>
      <c r="H126" s="586"/>
      <c r="I126" s="603"/>
      <c r="N126" s="591"/>
    </row>
    <row r="127" spans="1:14" x14ac:dyDescent="0.35">
      <c r="A127" s="591" t="s">
        <v>2904</v>
      </c>
      <c r="B127" s="603" t="s">
        <v>265</v>
      </c>
      <c r="C127" s="658"/>
      <c r="G127" s="591"/>
      <c r="H127" s="586"/>
      <c r="I127" s="603"/>
      <c r="N127" s="591"/>
    </row>
    <row r="128" spans="1:14" x14ac:dyDescent="0.35">
      <c r="A128" s="591" t="s">
        <v>2905</v>
      </c>
      <c r="B128" s="603" t="s">
        <v>267</v>
      </c>
      <c r="C128" s="658"/>
      <c r="G128" s="591"/>
      <c r="H128" s="586"/>
      <c r="I128" s="603"/>
      <c r="N128" s="591"/>
    </row>
    <row r="129" spans="1:14" x14ac:dyDescent="0.35">
      <c r="A129" s="591" t="s">
        <v>2906</v>
      </c>
      <c r="B129" s="603" t="s">
        <v>269</v>
      </c>
      <c r="C129" s="658"/>
      <c r="G129" s="591"/>
      <c r="H129" s="586"/>
      <c r="I129" s="603"/>
      <c r="N129" s="591"/>
    </row>
    <row r="130" spans="1:14" x14ac:dyDescent="0.35">
      <c r="A130" s="591" t="s">
        <v>2907</v>
      </c>
      <c r="B130" s="603" t="s">
        <v>271</v>
      </c>
      <c r="C130" s="658"/>
      <c r="G130" s="591"/>
      <c r="H130" s="586"/>
      <c r="I130" s="603"/>
      <c r="N130" s="591"/>
    </row>
    <row r="131" spans="1:14" x14ac:dyDescent="0.35">
      <c r="A131" s="591" t="s">
        <v>2908</v>
      </c>
      <c r="B131" s="603" t="s">
        <v>273</v>
      </c>
      <c r="C131" s="658"/>
      <c r="G131" s="591"/>
      <c r="H131" s="586"/>
      <c r="I131" s="603"/>
      <c r="N131" s="591"/>
    </row>
    <row r="132" spans="1:14" x14ac:dyDescent="0.35">
      <c r="A132" s="591" t="s">
        <v>2909</v>
      </c>
      <c r="B132" s="603" t="s">
        <v>85</v>
      </c>
      <c r="C132" s="658"/>
      <c r="G132" s="591"/>
      <c r="H132" s="586"/>
      <c r="I132" s="603"/>
      <c r="N132" s="591"/>
    </row>
    <row r="133" spans="1:14" outlineLevel="1" x14ac:dyDescent="0.35">
      <c r="A133" s="591" t="s">
        <v>2910</v>
      </c>
      <c r="B133" s="612" t="s">
        <v>89</v>
      </c>
      <c r="C133" s="658"/>
      <c r="G133" s="591"/>
      <c r="H133" s="586"/>
      <c r="I133" s="603"/>
      <c r="N133" s="591"/>
    </row>
    <row r="134" spans="1:14" outlineLevel="1" x14ac:dyDescent="0.35">
      <c r="A134" s="591" t="s">
        <v>2911</v>
      </c>
      <c r="B134" s="612" t="s">
        <v>89</v>
      </c>
      <c r="C134" s="658"/>
      <c r="G134" s="591"/>
      <c r="H134" s="586"/>
      <c r="I134" s="603"/>
      <c r="N134" s="591"/>
    </row>
    <row r="135" spans="1:14" outlineLevel="1" x14ac:dyDescent="0.35">
      <c r="A135" s="591" t="s">
        <v>2912</v>
      </c>
      <c r="B135" s="612" t="s">
        <v>89</v>
      </c>
      <c r="C135" s="658"/>
      <c r="G135" s="591"/>
      <c r="H135" s="586"/>
      <c r="I135" s="603"/>
      <c r="N135" s="591"/>
    </row>
    <row r="136" spans="1:14" outlineLevel="1" x14ac:dyDescent="0.35">
      <c r="A136" s="591" t="s">
        <v>2913</v>
      </c>
      <c r="B136" s="612" t="s">
        <v>89</v>
      </c>
      <c r="C136" s="658"/>
      <c r="G136" s="591"/>
      <c r="H136" s="586"/>
      <c r="I136" s="603"/>
      <c r="N136" s="591"/>
    </row>
    <row r="137" spans="1:14" outlineLevel="1" x14ac:dyDescent="0.35">
      <c r="A137" s="591" t="s">
        <v>2914</v>
      </c>
      <c r="B137" s="612" t="s">
        <v>89</v>
      </c>
      <c r="C137" s="658"/>
      <c r="G137" s="591"/>
      <c r="H137" s="586"/>
      <c r="I137" s="603"/>
      <c r="N137" s="591"/>
    </row>
    <row r="138" spans="1:14" outlineLevel="1" x14ac:dyDescent="0.35">
      <c r="A138" s="591" t="s">
        <v>2915</v>
      </c>
      <c r="B138" s="612" t="s">
        <v>89</v>
      </c>
      <c r="C138" s="658"/>
      <c r="G138" s="591"/>
      <c r="H138" s="586"/>
      <c r="I138" s="603"/>
      <c r="N138" s="591"/>
    </row>
    <row r="139" spans="1:14" outlineLevel="1" x14ac:dyDescent="0.35">
      <c r="A139" s="591" t="s">
        <v>2916</v>
      </c>
      <c r="B139" s="612" t="s">
        <v>89</v>
      </c>
      <c r="C139" s="658"/>
      <c r="G139" s="591"/>
      <c r="H139" s="586"/>
      <c r="I139" s="603"/>
      <c r="N139" s="591"/>
    </row>
    <row r="140" spans="1:14" outlineLevel="1" x14ac:dyDescent="0.35">
      <c r="A140" s="591" t="s">
        <v>2917</v>
      </c>
      <c r="B140" s="612" t="s">
        <v>89</v>
      </c>
      <c r="C140" s="658"/>
      <c r="G140" s="591"/>
      <c r="H140" s="586"/>
      <c r="I140" s="603"/>
      <c r="N140" s="591"/>
    </row>
    <row r="141" spans="1:14" outlineLevel="1" x14ac:dyDescent="0.35">
      <c r="A141" s="591" t="s">
        <v>2918</v>
      </c>
      <c r="B141" s="612" t="s">
        <v>89</v>
      </c>
      <c r="C141" s="658"/>
      <c r="G141" s="591"/>
      <c r="H141" s="586"/>
      <c r="I141" s="603"/>
      <c r="N141" s="591"/>
    </row>
    <row r="142" spans="1:14" outlineLevel="1" x14ac:dyDescent="0.35">
      <c r="A142" s="591" t="s">
        <v>2919</v>
      </c>
      <c r="B142" s="612" t="s">
        <v>89</v>
      </c>
      <c r="C142" s="658"/>
      <c r="G142" s="591"/>
      <c r="H142" s="586"/>
      <c r="I142" s="603"/>
      <c r="N142" s="591"/>
    </row>
    <row r="143" spans="1:14" ht="15" customHeight="1" x14ac:dyDescent="0.35">
      <c r="A143" s="598"/>
      <c r="B143" s="659" t="s">
        <v>1692</v>
      </c>
      <c r="C143" s="660" t="s">
        <v>746</v>
      </c>
      <c r="D143" s="598"/>
      <c r="E143" s="656"/>
      <c r="F143" s="598"/>
      <c r="G143" s="652"/>
      <c r="H143" s="586"/>
      <c r="I143" s="632"/>
      <c r="J143" s="631"/>
      <c r="K143" s="631"/>
      <c r="L143" s="593"/>
      <c r="M143" s="631"/>
      <c r="N143" s="585"/>
    </row>
    <row r="144" spans="1:14" x14ac:dyDescent="0.35">
      <c r="A144" s="591" t="s">
        <v>2920</v>
      </c>
      <c r="B144" s="603" t="s">
        <v>1146</v>
      </c>
      <c r="C144" s="658">
        <v>0.19993328032009464</v>
      </c>
      <c r="G144" s="591"/>
      <c r="H144" s="586"/>
      <c r="I144" s="603"/>
      <c r="N144" s="591"/>
    </row>
    <row r="145" spans="1:14" x14ac:dyDescent="0.35">
      <c r="A145" s="591" t="s">
        <v>2921</v>
      </c>
      <c r="B145" s="603" t="s">
        <v>1147</v>
      </c>
      <c r="C145" s="658">
        <v>8.1255430783246131E-3</v>
      </c>
      <c r="G145" s="591"/>
      <c r="H145" s="586"/>
      <c r="I145" s="603"/>
      <c r="N145" s="591"/>
    </row>
    <row r="146" spans="1:14" x14ac:dyDescent="0.35">
      <c r="A146" s="591" t="s">
        <v>2922</v>
      </c>
      <c r="B146" s="603" t="s">
        <v>1148</v>
      </c>
      <c r="C146" s="658">
        <v>9.1519599035071453E-2</v>
      </c>
      <c r="G146" s="591"/>
      <c r="H146" s="586"/>
      <c r="I146" s="603"/>
      <c r="N146" s="591"/>
    </row>
    <row r="147" spans="1:14" x14ac:dyDescent="0.35">
      <c r="A147" s="591" t="s">
        <v>2923</v>
      </c>
      <c r="B147" s="603" t="s">
        <v>1149</v>
      </c>
      <c r="C147" s="658">
        <v>2.7025207309728135E-2</v>
      </c>
      <c r="G147" s="591"/>
      <c r="H147" s="586"/>
      <c r="I147" s="603"/>
      <c r="N147" s="591"/>
    </row>
    <row r="148" spans="1:14" x14ac:dyDescent="0.35">
      <c r="A148" s="591" t="s">
        <v>2924</v>
      </c>
      <c r="B148" s="603" t="s">
        <v>1150</v>
      </c>
      <c r="C148" s="658">
        <v>0</v>
      </c>
      <c r="G148" s="591"/>
      <c r="H148" s="586"/>
      <c r="I148" s="603"/>
      <c r="N148" s="591"/>
    </row>
    <row r="149" spans="1:14" x14ac:dyDescent="0.35">
      <c r="A149" s="591" t="s">
        <v>2925</v>
      </c>
      <c r="B149" s="603" t="s">
        <v>1151</v>
      </c>
      <c r="C149" s="658">
        <v>1.6521361204393251E-2</v>
      </c>
      <c r="G149" s="591"/>
      <c r="H149" s="586"/>
      <c r="I149" s="603"/>
      <c r="N149" s="591"/>
    </row>
    <row r="150" spans="1:14" x14ac:dyDescent="0.35">
      <c r="A150" s="591" t="s">
        <v>2926</v>
      </c>
      <c r="B150" s="603" t="s">
        <v>1152</v>
      </c>
      <c r="C150" s="658">
        <v>0.13167491992996941</v>
      </c>
      <c r="G150" s="591"/>
      <c r="H150" s="586"/>
      <c r="I150" s="603"/>
      <c r="N150" s="591"/>
    </row>
    <row r="151" spans="1:14" x14ac:dyDescent="0.35">
      <c r="A151" s="591" t="s">
        <v>2927</v>
      </c>
      <c r="B151" s="603" t="s">
        <v>1153</v>
      </c>
      <c r="C151" s="658">
        <v>0.10564198157669145</v>
      </c>
      <c r="G151" s="591"/>
      <c r="H151" s="586"/>
      <c r="I151" s="603"/>
      <c r="N151" s="591"/>
    </row>
    <row r="152" spans="1:14" x14ac:dyDescent="0.35">
      <c r="A152" s="591" t="s">
        <v>2928</v>
      </c>
      <c r="B152" s="603" t="s">
        <v>1154</v>
      </c>
      <c r="C152" s="658">
        <v>6.6639312293383546E-2</v>
      </c>
      <c r="G152" s="591"/>
      <c r="H152" s="586"/>
      <c r="I152" s="603"/>
      <c r="N152" s="591"/>
    </row>
    <row r="153" spans="1:14" x14ac:dyDescent="0.35">
      <c r="A153" s="591" t="s">
        <v>2929</v>
      </c>
      <c r="B153" s="603" t="s">
        <v>1155</v>
      </c>
      <c r="C153" s="658">
        <v>5.274385534765523E-2</v>
      </c>
      <c r="G153" s="591"/>
      <c r="H153" s="586"/>
      <c r="I153" s="603"/>
      <c r="N153" s="591"/>
    </row>
    <row r="154" spans="1:14" x14ac:dyDescent="0.35">
      <c r="A154" s="591" t="s">
        <v>2930</v>
      </c>
      <c r="B154" s="603" t="s">
        <v>1156</v>
      </c>
      <c r="C154" s="658">
        <v>0.20780145459730037</v>
      </c>
      <c r="G154" s="591"/>
      <c r="H154" s="586"/>
      <c r="I154" s="603"/>
      <c r="N154" s="591"/>
    </row>
    <row r="155" spans="1:14" x14ac:dyDescent="0.35">
      <c r="A155" s="591" t="s">
        <v>2931</v>
      </c>
      <c r="B155" s="603" t="s">
        <v>1157</v>
      </c>
      <c r="C155" s="658">
        <v>8.7595611520479122E-2</v>
      </c>
      <c r="G155" s="591"/>
      <c r="H155" s="586"/>
      <c r="I155" s="603"/>
      <c r="N155" s="591"/>
    </row>
    <row r="156" spans="1:14" x14ac:dyDescent="0.35">
      <c r="A156" s="591" t="s">
        <v>2932</v>
      </c>
      <c r="B156" s="603" t="s">
        <v>1158</v>
      </c>
      <c r="C156" s="658">
        <v>4.7778737869088378E-3</v>
      </c>
      <c r="G156" s="591"/>
      <c r="H156" s="586"/>
      <c r="I156" s="603"/>
      <c r="N156" s="591"/>
    </row>
    <row r="157" spans="1:14" x14ac:dyDescent="0.35">
      <c r="A157" s="591" t="s">
        <v>2933</v>
      </c>
      <c r="B157" s="603" t="s">
        <v>1159</v>
      </c>
      <c r="C157" s="658">
        <v>0</v>
      </c>
      <c r="G157" s="591"/>
      <c r="H157" s="586"/>
      <c r="I157" s="603"/>
      <c r="N157" s="591"/>
    </row>
    <row r="158" spans="1:14" x14ac:dyDescent="0.35">
      <c r="A158" s="591" t="s">
        <v>2934</v>
      </c>
      <c r="B158" s="603" t="s">
        <v>1160</v>
      </c>
      <c r="C158" s="658">
        <v>0</v>
      </c>
      <c r="G158" s="591"/>
      <c r="H158" s="586"/>
      <c r="I158" s="603"/>
      <c r="N158" s="591"/>
    </row>
    <row r="159" spans="1:14" x14ac:dyDescent="0.35">
      <c r="A159" s="591" t="s">
        <v>2935</v>
      </c>
      <c r="B159" s="603"/>
      <c r="C159" s="658"/>
      <c r="G159" s="591"/>
      <c r="H159" s="586"/>
      <c r="I159" s="603"/>
      <c r="N159" s="591"/>
    </row>
    <row r="160" spans="1:14" x14ac:dyDescent="0.35">
      <c r="A160" s="591" t="s">
        <v>2936</v>
      </c>
      <c r="B160" s="603"/>
      <c r="C160" s="658"/>
      <c r="G160" s="591"/>
      <c r="H160" s="586"/>
      <c r="I160" s="603"/>
      <c r="N160" s="591"/>
    </row>
    <row r="161" spans="1:14" x14ac:dyDescent="0.35">
      <c r="A161" s="591" t="s">
        <v>2937</v>
      </c>
      <c r="B161" s="603"/>
      <c r="C161" s="658"/>
      <c r="G161" s="591"/>
      <c r="H161" s="586"/>
      <c r="I161" s="603"/>
      <c r="N161" s="591"/>
    </row>
    <row r="162" spans="1:14" x14ac:dyDescent="0.35">
      <c r="A162" s="591" t="s">
        <v>2938</v>
      </c>
      <c r="B162" s="603"/>
      <c r="C162" s="658"/>
      <c r="G162" s="591"/>
      <c r="H162" s="586"/>
      <c r="I162" s="603"/>
      <c r="N162" s="591"/>
    </row>
    <row r="163" spans="1:14" x14ac:dyDescent="0.35">
      <c r="A163" s="591" t="s">
        <v>2939</v>
      </c>
      <c r="B163" s="603"/>
      <c r="C163" s="658"/>
      <c r="G163" s="591"/>
      <c r="H163" s="586"/>
      <c r="I163" s="603"/>
      <c r="N163" s="591"/>
    </row>
    <row r="164" spans="1:14" x14ac:dyDescent="0.35">
      <c r="A164" s="591" t="s">
        <v>2940</v>
      </c>
      <c r="B164" s="603"/>
      <c r="C164" s="658"/>
      <c r="G164" s="591"/>
      <c r="H164" s="586"/>
      <c r="I164" s="603"/>
      <c r="N164" s="591"/>
    </row>
    <row r="165" spans="1:14" x14ac:dyDescent="0.35">
      <c r="A165" s="591" t="s">
        <v>2941</v>
      </c>
      <c r="B165" s="603"/>
      <c r="C165" s="658"/>
      <c r="G165" s="591"/>
      <c r="H165" s="586"/>
      <c r="I165" s="603"/>
      <c r="N165" s="591"/>
    </row>
    <row r="166" spans="1:14" x14ac:dyDescent="0.35">
      <c r="A166" s="591" t="s">
        <v>2942</v>
      </c>
      <c r="B166" s="603"/>
      <c r="C166" s="658"/>
      <c r="G166" s="591"/>
      <c r="H166" s="586"/>
      <c r="I166" s="603"/>
      <c r="N166" s="591"/>
    </row>
    <row r="167" spans="1:14" x14ac:dyDescent="0.35">
      <c r="A167" s="591" t="s">
        <v>2943</v>
      </c>
      <c r="B167" s="603"/>
      <c r="C167" s="658"/>
      <c r="G167" s="591"/>
      <c r="H167" s="586"/>
      <c r="I167" s="603"/>
      <c r="N167" s="591"/>
    </row>
    <row r="168" spans="1:14" x14ac:dyDescent="0.35">
      <c r="A168" s="591" t="s">
        <v>2944</v>
      </c>
      <c r="B168" s="603"/>
      <c r="G168" s="591"/>
      <c r="H168" s="586"/>
      <c r="I168" s="603"/>
      <c r="N168" s="591"/>
    </row>
    <row r="169" spans="1:14" x14ac:dyDescent="0.35">
      <c r="A169" s="598"/>
      <c r="B169" s="651" t="s">
        <v>554</v>
      </c>
      <c r="C169" s="598" t="s">
        <v>746</v>
      </c>
      <c r="D169" s="598"/>
      <c r="E169" s="598"/>
      <c r="F169" s="652"/>
      <c r="G169" s="652"/>
      <c r="H169" s="586"/>
      <c r="I169" s="632"/>
      <c r="J169" s="631"/>
      <c r="K169" s="631"/>
      <c r="L169" s="631"/>
      <c r="M169" s="585"/>
      <c r="N169" s="585"/>
    </row>
    <row r="170" spans="1:14" x14ac:dyDescent="0.35">
      <c r="A170" s="591" t="s">
        <v>2945</v>
      </c>
      <c r="B170" s="591" t="s">
        <v>556</v>
      </c>
      <c r="C170" s="658">
        <v>0.93059231295540934</v>
      </c>
      <c r="D170" s="586"/>
      <c r="E170" s="586"/>
      <c r="F170" s="586"/>
      <c r="G170" s="586"/>
      <c r="H170" s="586"/>
      <c r="K170" s="586"/>
      <c r="L170" s="586"/>
      <c r="M170" s="586"/>
      <c r="N170" s="586"/>
    </row>
    <row r="171" spans="1:14" x14ac:dyDescent="0.35">
      <c r="A171" s="591" t="s">
        <v>2946</v>
      </c>
      <c r="B171" s="591" t="s">
        <v>558</v>
      </c>
      <c r="C171" s="658">
        <v>6.9407687044590674E-2</v>
      </c>
      <c r="D171" s="586"/>
      <c r="E171" s="586"/>
      <c r="F171" s="586"/>
      <c r="G171" s="586"/>
      <c r="H171" s="586"/>
      <c r="K171" s="586"/>
      <c r="L171" s="586"/>
      <c r="M171" s="586"/>
      <c r="N171" s="586"/>
    </row>
    <row r="172" spans="1:14" x14ac:dyDescent="0.35">
      <c r="A172" s="591" t="s">
        <v>2947</v>
      </c>
      <c r="B172" s="591" t="s">
        <v>85</v>
      </c>
      <c r="C172" s="658"/>
      <c r="D172" s="586"/>
      <c r="E172" s="586"/>
      <c r="F172" s="586"/>
      <c r="G172" s="586"/>
      <c r="H172" s="586"/>
      <c r="K172" s="586"/>
      <c r="L172" s="586"/>
      <c r="M172" s="586"/>
      <c r="N172" s="586"/>
    </row>
    <row r="173" spans="1:14" outlineLevel="1" x14ac:dyDescent="0.35">
      <c r="A173" s="591" t="s">
        <v>2948</v>
      </c>
      <c r="C173" s="658"/>
      <c r="D173" s="586"/>
      <c r="E173" s="586"/>
      <c r="F173" s="586"/>
      <c r="G173" s="586"/>
      <c r="H173" s="586"/>
      <c r="K173" s="586"/>
      <c r="L173" s="586"/>
      <c r="M173" s="586"/>
      <c r="N173" s="586"/>
    </row>
    <row r="174" spans="1:14" outlineLevel="1" x14ac:dyDescent="0.35">
      <c r="A174" s="591" t="s">
        <v>2949</v>
      </c>
      <c r="C174" s="658"/>
      <c r="D174" s="586"/>
      <c r="E174" s="586"/>
      <c r="F174" s="586"/>
      <c r="G174" s="586"/>
      <c r="H174" s="586"/>
      <c r="K174" s="586"/>
      <c r="L174" s="586"/>
      <c r="M174" s="586"/>
      <c r="N174" s="586"/>
    </row>
    <row r="175" spans="1:14" outlineLevel="1" x14ac:dyDescent="0.35">
      <c r="A175" s="591" t="s">
        <v>2950</v>
      </c>
      <c r="C175" s="658"/>
      <c r="D175" s="586"/>
      <c r="E175" s="586"/>
      <c r="F175" s="586"/>
      <c r="G175" s="586"/>
      <c r="H175" s="586"/>
      <c r="K175" s="586"/>
      <c r="L175" s="586"/>
      <c r="M175" s="586"/>
      <c r="N175" s="586"/>
    </row>
    <row r="176" spans="1:14" outlineLevel="1" x14ac:dyDescent="0.35">
      <c r="A176" s="591" t="s">
        <v>2951</v>
      </c>
      <c r="C176" s="658"/>
      <c r="D176" s="586"/>
      <c r="E176" s="586"/>
      <c r="F176" s="586"/>
      <c r="G176" s="586"/>
      <c r="H176" s="586"/>
      <c r="K176" s="586"/>
      <c r="L176" s="586"/>
      <c r="M176" s="586"/>
      <c r="N176" s="586"/>
    </row>
    <row r="177" spans="1:14" x14ac:dyDescent="0.35">
      <c r="A177" s="598"/>
      <c r="B177" s="651" t="s">
        <v>566</v>
      </c>
      <c r="C177" s="598" t="s">
        <v>746</v>
      </c>
      <c r="D177" s="598"/>
      <c r="E177" s="598"/>
      <c r="F177" s="652"/>
      <c r="G177" s="652"/>
      <c r="H177" s="586"/>
      <c r="I177" s="632"/>
      <c r="J177" s="631"/>
      <c r="K177" s="631"/>
      <c r="L177" s="631"/>
      <c r="M177" s="585"/>
      <c r="N177" s="585"/>
    </row>
    <row r="178" spans="1:14" x14ac:dyDescent="0.35">
      <c r="A178" s="591" t="s">
        <v>2952</v>
      </c>
      <c r="B178" s="591" t="s">
        <v>568</v>
      </c>
      <c r="C178" s="658"/>
      <c r="D178" s="657"/>
      <c r="E178" s="657"/>
      <c r="F178" s="653"/>
      <c r="G178" s="605"/>
      <c r="H178" s="586"/>
      <c r="K178" s="657"/>
      <c r="L178" s="657"/>
      <c r="M178" s="653"/>
      <c r="N178" s="605"/>
    </row>
    <row r="179" spans="1:14" x14ac:dyDescent="0.35">
      <c r="A179" s="591" t="s">
        <v>2953</v>
      </c>
      <c r="B179" s="591" t="s">
        <v>570</v>
      </c>
      <c r="C179" s="658">
        <v>1</v>
      </c>
      <c r="D179" s="657"/>
      <c r="E179" s="657"/>
      <c r="F179" s="653"/>
      <c r="G179" s="605"/>
      <c r="H179" s="586"/>
      <c r="K179" s="657"/>
      <c r="L179" s="657"/>
      <c r="M179" s="653"/>
      <c r="N179" s="605"/>
    </row>
    <row r="180" spans="1:14" x14ac:dyDescent="0.35">
      <c r="A180" s="591" t="s">
        <v>2954</v>
      </c>
      <c r="B180" s="591" t="s">
        <v>85</v>
      </c>
      <c r="C180" s="658"/>
      <c r="D180" s="657"/>
      <c r="E180" s="657"/>
      <c r="F180" s="653"/>
      <c r="G180" s="605"/>
      <c r="H180" s="586"/>
      <c r="K180" s="657"/>
      <c r="L180" s="657"/>
      <c r="M180" s="653"/>
      <c r="N180" s="605"/>
    </row>
    <row r="181" spans="1:14" outlineLevel="1" x14ac:dyDescent="0.35">
      <c r="A181" s="591" t="s">
        <v>2955</v>
      </c>
      <c r="C181" s="658"/>
      <c r="D181" s="657"/>
      <c r="E181" s="657"/>
      <c r="F181" s="653"/>
      <c r="G181" s="605"/>
      <c r="H181" s="586"/>
      <c r="K181" s="657"/>
      <c r="L181" s="657"/>
      <c r="M181" s="653"/>
      <c r="N181" s="605"/>
    </row>
    <row r="182" spans="1:14" outlineLevel="1" x14ac:dyDescent="0.35">
      <c r="A182" s="591" t="s">
        <v>2956</v>
      </c>
      <c r="C182" s="658"/>
      <c r="D182" s="657"/>
      <c r="E182" s="657"/>
      <c r="F182" s="653"/>
      <c r="G182" s="605"/>
      <c r="H182" s="586"/>
      <c r="K182" s="657"/>
      <c r="L182" s="657"/>
      <c r="M182" s="653"/>
      <c r="N182" s="605"/>
    </row>
    <row r="183" spans="1:14" outlineLevel="1" x14ac:dyDescent="0.35">
      <c r="A183" s="591" t="s">
        <v>2957</v>
      </c>
      <c r="C183" s="658"/>
      <c r="D183" s="657"/>
      <c r="E183" s="657"/>
      <c r="F183" s="653"/>
      <c r="G183" s="605"/>
      <c r="H183" s="586"/>
      <c r="K183" s="657"/>
      <c r="L183" s="657"/>
      <c r="M183" s="653"/>
      <c r="N183" s="605"/>
    </row>
    <row r="184" spans="1:14" outlineLevel="1" x14ac:dyDescent="0.35">
      <c r="A184" s="591" t="s">
        <v>2958</v>
      </c>
      <c r="C184" s="658"/>
      <c r="D184" s="657"/>
      <c r="E184" s="657"/>
      <c r="F184" s="653"/>
      <c r="G184" s="605"/>
      <c r="H184" s="586"/>
      <c r="K184" s="657"/>
      <c r="L184" s="657"/>
      <c r="M184" s="653"/>
      <c r="N184" s="605"/>
    </row>
    <row r="185" spans="1:14" outlineLevel="1" x14ac:dyDescent="0.35">
      <c r="A185" s="591" t="s">
        <v>2959</v>
      </c>
      <c r="C185" s="658"/>
      <c r="D185" s="657"/>
      <c r="E185" s="657"/>
      <c r="F185" s="653"/>
      <c r="G185" s="605"/>
      <c r="H185" s="586"/>
      <c r="K185" s="657"/>
      <c r="L185" s="657"/>
      <c r="M185" s="653"/>
      <c r="N185" s="605"/>
    </row>
    <row r="186" spans="1:14" outlineLevel="1" x14ac:dyDescent="0.35">
      <c r="A186" s="591" t="s">
        <v>2960</v>
      </c>
      <c r="C186" s="658"/>
      <c r="D186" s="657"/>
      <c r="E186" s="657"/>
      <c r="F186" s="653"/>
      <c r="G186" s="605"/>
      <c r="H186" s="586"/>
      <c r="K186" s="657"/>
      <c r="L186" s="657"/>
      <c r="M186" s="653"/>
      <c r="N186" s="605"/>
    </row>
    <row r="187" spans="1:14" x14ac:dyDescent="0.35">
      <c r="A187" s="598"/>
      <c r="B187" s="651" t="s">
        <v>873</v>
      </c>
      <c r="C187" s="598" t="s">
        <v>58</v>
      </c>
      <c r="D187" s="598"/>
      <c r="E187" s="598"/>
      <c r="F187" s="598" t="s">
        <v>746</v>
      </c>
      <c r="G187" s="652"/>
      <c r="H187" s="586"/>
      <c r="I187" s="632"/>
      <c r="J187" s="631"/>
      <c r="K187" s="631"/>
      <c r="L187" s="631"/>
      <c r="M187" s="631"/>
      <c r="N187" s="585"/>
    </row>
    <row r="188" spans="1:14" x14ac:dyDescent="0.35">
      <c r="A188" s="591" t="s">
        <v>2961</v>
      </c>
      <c r="B188" s="603" t="s">
        <v>875</v>
      </c>
      <c r="C188" s="609">
        <v>1.0488454599999999</v>
      </c>
      <c r="D188" s="657"/>
      <c r="E188" s="657"/>
      <c r="F188" s="602">
        <f>IF($C$192=0,"",IF(C188="[for completion]","",C188/$C$192))</f>
        <v>1.2172739468388639E-3</v>
      </c>
      <c r="G188" s="605"/>
      <c r="H188" s="586"/>
      <c r="I188" s="603"/>
      <c r="K188" s="657"/>
      <c r="L188" s="657"/>
      <c r="M188" s="637"/>
      <c r="N188" s="605"/>
    </row>
    <row r="189" spans="1:14" x14ac:dyDescent="0.35">
      <c r="A189" s="591" t="s">
        <v>2962</v>
      </c>
      <c r="B189" s="603" t="s">
        <v>877</v>
      </c>
      <c r="C189" s="609"/>
      <c r="D189" s="657"/>
      <c r="E189" s="657"/>
      <c r="F189" s="602">
        <f>IF($C$192=0,"",IF(C189="[for completion]","",C189/$C$192))</f>
        <v>0</v>
      </c>
      <c r="G189" s="605"/>
      <c r="H189" s="586"/>
      <c r="I189" s="603"/>
      <c r="K189" s="657"/>
      <c r="L189" s="657"/>
      <c r="M189" s="637"/>
      <c r="N189" s="605"/>
    </row>
    <row r="190" spans="1:14" x14ac:dyDescent="0.35">
      <c r="A190" s="591" t="s">
        <v>2963</v>
      </c>
      <c r="B190" s="603" t="s">
        <v>879</v>
      </c>
      <c r="C190" s="609">
        <v>6.8487833600000005</v>
      </c>
      <c r="D190" s="657"/>
      <c r="E190" s="657"/>
      <c r="F190" s="602">
        <f>IF($C$192=0,"",IF(C190="[for completion]","",C190/$C$192))</f>
        <v>7.9485928762770622E-3</v>
      </c>
      <c r="G190" s="605"/>
      <c r="H190" s="586"/>
      <c r="I190" s="603"/>
      <c r="K190" s="657"/>
      <c r="L190" s="657"/>
      <c r="M190" s="637"/>
      <c r="N190" s="605"/>
    </row>
    <row r="191" spans="1:14" ht="15" customHeight="1" x14ac:dyDescent="0.35">
      <c r="A191" s="591" t="s">
        <v>2964</v>
      </c>
      <c r="B191" s="603" t="s">
        <v>881</v>
      </c>
      <c r="C191" s="609">
        <v>853.73706132000041</v>
      </c>
      <c r="D191" s="657"/>
      <c r="E191" s="657"/>
      <c r="F191" s="602">
        <f>IF($C$192=0,"",IF(C191="[for completion]","",C191/$C$192))</f>
        <v>0.99083413317688407</v>
      </c>
      <c r="G191" s="605"/>
      <c r="H191" s="586"/>
      <c r="I191" s="603"/>
      <c r="K191" s="657"/>
      <c r="L191" s="657"/>
      <c r="M191" s="637"/>
      <c r="N191" s="605"/>
    </row>
    <row r="192" spans="1:14" ht="15" customHeight="1" x14ac:dyDescent="0.35">
      <c r="A192" s="591" t="s">
        <v>2965</v>
      </c>
      <c r="B192" s="634" t="s">
        <v>87</v>
      </c>
      <c r="C192" s="604">
        <f>SUM(C188:C191)</f>
        <v>861.63469014000043</v>
      </c>
      <c r="D192" s="657"/>
      <c r="E192" s="657"/>
      <c r="F192" s="658">
        <f>SUM(F188:F191)</f>
        <v>1</v>
      </c>
      <c r="G192" s="605"/>
      <c r="H192" s="586"/>
      <c r="I192" s="603"/>
      <c r="K192" s="657"/>
      <c r="L192" s="657"/>
      <c r="M192" s="637"/>
      <c r="N192" s="605"/>
    </row>
    <row r="193" spans="1:14" ht="15" customHeight="1" outlineLevel="1" x14ac:dyDescent="0.35">
      <c r="A193" s="591" t="s">
        <v>2966</v>
      </c>
      <c r="B193" s="612" t="s">
        <v>884</v>
      </c>
      <c r="D193" s="657"/>
      <c r="E193" s="657"/>
      <c r="F193" s="602">
        <f>IF($C$192=0,"",IF(C193="[for completion]","",C193/$C$192))</f>
        <v>0</v>
      </c>
      <c r="G193" s="605"/>
      <c r="H193" s="586"/>
      <c r="I193" s="603"/>
      <c r="K193" s="657"/>
      <c r="L193" s="657"/>
      <c r="M193" s="637"/>
      <c r="N193" s="605"/>
    </row>
    <row r="194" spans="1:14" ht="15" customHeight="1" outlineLevel="1" x14ac:dyDescent="0.35">
      <c r="A194" s="591" t="s">
        <v>2967</v>
      </c>
      <c r="B194" s="612" t="s">
        <v>886</v>
      </c>
      <c r="D194" s="657"/>
      <c r="E194" s="657"/>
      <c r="F194" s="602">
        <f t="shared" ref="F194:F199" si="2">IF($C$192=0,"",IF(C194="[for completion]","",C194/$C$192))</f>
        <v>0</v>
      </c>
      <c r="G194" s="605"/>
      <c r="H194" s="586"/>
      <c r="I194" s="603"/>
      <c r="K194" s="657"/>
      <c r="L194" s="657"/>
      <c r="M194" s="637"/>
      <c r="N194" s="605"/>
    </row>
    <row r="195" spans="1:14" ht="15" customHeight="1" outlineLevel="1" x14ac:dyDescent="0.35">
      <c r="A195" s="591" t="s">
        <v>2968</v>
      </c>
      <c r="B195" s="612" t="s">
        <v>888</v>
      </c>
      <c r="C195" s="685">
        <v>1.0488454599999999</v>
      </c>
      <c r="D195" s="657"/>
      <c r="E195" s="657"/>
      <c r="F195" s="602">
        <f t="shared" si="2"/>
        <v>1.2172739468388639E-3</v>
      </c>
      <c r="G195" s="605"/>
      <c r="H195" s="586"/>
      <c r="I195" s="603"/>
      <c r="K195" s="657"/>
      <c r="L195" s="657"/>
      <c r="M195" s="637"/>
      <c r="N195" s="605"/>
    </row>
    <row r="196" spans="1:14" ht="15" customHeight="1" outlineLevel="1" x14ac:dyDescent="0.35">
      <c r="A196" s="591" t="s">
        <v>2969</v>
      </c>
      <c r="B196" s="612" t="s">
        <v>890</v>
      </c>
      <c r="D196" s="657"/>
      <c r="E196" s="657"/>
      <c r="F196" s="602">
        <f t="shared" si="2"/>
        <v>0</v>
      </c>
      <c r="G196" s="605"/>
      <c r="H196" s="586"/>
      <c r="I196" s="603"/>
      <c r="K196" s="657"/>
      <c r="L196" s="657"/>
      <c r="M196" s="637"/>
      <c r="N196" s="605"/>
    </row>
    <row r="197" spans="1:14" ht="15" customHeight="1" outlineLevel="1" x14ac:dyDescent="0.35">
      <c r="A197" s="591" t="s">
        <v>2970</v>
      </c>
      <c r="B197" s="612" t="s">
        <v>892</v>
      </c>
      <c r="D197" s="657"/>
      <c r="E197" s="657"/>
      <c r="F197" s="602">
        <f t="shared" si="2"/>
        <v>0</v>
      </c>
      <c r="G197" s="605"/>
      <c r="H197" s="586"/>
      <c r="I197" s="603"/>
      <c r="K197" s="657"/>
      <c r="L197" s="657"/>
      <c r="M197" s="637"/>
      <c r="N197" s="605"/>
    </row>
    <row r="198" spans="1:14" ht="15" customHeight="1" outlineLevel="1" x14ac:dyDescent="0.35">
      <c r="A198" s="591" t="s">
        <v>2971</v>
      </c>
      <c r="B198" s="612" t="s">
        <v>894</v>
      </c>
      <c r="D198" s="657"/>
      <c r="E198" s="657"/>
      <c r="F198" s="602">
        <f t="shared" si="2"/>
        <v>0</v>
      </c>
      <c r="G198" s="605"/>
      <c r="H198" s="586"/>
      <c r="I198" s="603"/>
      <c r="K198" s="657"/>
      <c r="L198" s="657"/>
      <c r="M198" s="637"/>
      <c r="N198" s="605"/>
    </row>
    <row r="199" spans="1:14" ht="15" customHeight="1" outlineLevel="1" x14ac:dyDescent="0.35">
      <c r="A199" s="591" t="s">
        <v>2972</v>
      </c>
      <c r="B199" s="612" t="s">
        <v>2973</v>
      </c>
      <c r="C199" s="609">
        <f>+C190</f>
        <v>6.8487833600000005</v>
      </c>
      <c r="D199" s="657"/>
      <c r="E199" s="657"/>
      <c r="F199" s="602">
        <f t="shared" si="2"/>
        <v>7.9485928762770622E-3</v>
      </c>
      <c r="G199" s="605"/>
      <c r="H199" s="586"/>
      <c r="I199" s="603"/>
      <c r="K199" s="657"/>
      <c r="L199" s="657"/>
      <c r="M199" s="637"/>
      <c r="N199" s="605"/>
    </row>
    <row r="200" spans="1:14" ht="15" customHeight="1" outlineLevel="1" x14ac:dyDescent="0.35">
      <c r="A200" s="591" t="s">
        <v>2974</v>
      </c>
      <c r="B200" s="612"/>
      <c r="D200" s="657"/>
      <c r="E200" s="657"/>
      <c r="F200" s="637"/>
      <c r="G200" s="605"/>
      <c r="H200" s="586"/>
      <c r="I200" s="603"/>
      <c r="K200" s="657"/>
      <c r="L200" s="657"/>
      <c r="M200" s="637"/>
      <c r="N200" s="605"/>
    </row>
    <row r="201" spans="1:14" ht="15" customHeight="1" outlineLevel="1" x14ac:dyDescent="0.35">
      <c r="A201" s="591" t="s">
        <v>2975</v>
      </c>
      <c r="B201" s="612"/>
      <c r="D201" s="657"/>
      <c r="E201" s="657"/>
      <c r="F201" s="637"/>
      <c r="G201" s="605"/>
      <c r="H201" s="586"/>
      <c r="I201" s="603"/>
      <c r="K201" s="657"/>
      <c r="L201" s="657"/>
      <c r="M201" s="637"/>
      <c r="N201" s="605"/>
    </row>
    <row r="202" spans="1:14" ht="15" customHeight="1" outlineLevel="1" x14ac:dyDescent="0.35">
      <c r="A202" s="591" t="s">
        <v>2976</v>
      </c>
      <c r="B202" s="612"/>
      <c r="D202" s="657"/>
      <c r="E202" s="657"/>
      <c r="F202" s="637"/>
      <c r="G202" s="605"/>
      <c r="H202" s="586"/>
      <c r="I202" s="603"/>
      <c r="K202" s="657"/>
      <c r="L202" s="657"/>
      <c r="M202" s="637"/>
      <c r="N202" s="605"/>
    </row>
    <row r="203" spans="1:14" ht="15" customHeight="1" outlineLevel="1" x14ac:dyDescent="0.35">
      <c r="A203" s="591" t="s">
        <v>2977</v>
      </c>
      <c r="B203" s="612"/>
      <c r="D203" s="657"/>
      <c r="E203" s="657"/>
      <c r="F203" s="637"/>
      <c r="G203" s="605"/>
      <c r="H203" s="586"/>
      <c r="I203" s="603"/>
      <c r="K203" s="657"/>
      <c r="L203" s="657"/>
      <c r="M203" s="637"/>
      <c r="N203" s="605"/>
    </row>
    <row r="204" spans="1:14" ht="15" customHeight="1" outlineLevel="1" x14ac:dyDescent="0.35">
      <c r="A204" s="591" t="s">
        <v>2978</v>
      </c>
      <c r="B204" s="603"/>
      <c r="D204" s="657"/>
      <c r="E204" s="657"/>
      <c r="F204" s="637"/>
      <c r="G204" s="605"/>
      <c r="H204" s="586"/>
      <c r="I204" s="603"/>
      <c r="K204" s="657"/>
      <c r="L204" s="657"/>
      <c r="M204" s="637"/>
      <c r="N204" s="605"/>
    </row>
    <row r="205" spans="1:14" outlineLevel="1" x14ac:dyDescent="0.35">
      <c r="A205" s="591" t="s">
        <v>2979</v>
      </c>
      <c r="B205" s="614"/>
      <c r="C205" s="614"/>
      <c r="D205" s="614"/>
      <c r="E205" s="614"/>
      <c r="F205" s="637"/>
      <c r="G205" s="605"/>
      <c r="H205" s="586"/>
      <c r="I205" s="634"/>
      <c r="J205" s="603"/>
      <c r="K205" s="657"/>
      <c r="L205" s="657"/>
      <c r="M205" s="653"/>
      <c r="N205" s="605"/>
    </row>
    <row r="206" spans="1:14" ht="15" customHeight="1" x14ac:dyDescent="0.35">
      <c r="A206" s="598"/>
      <c r="B206" s="661" t="s">
        <v>902</v>
      </c>
      <c r="C206" s="598" t="s">
        <v>746</v>
      </c>
      <c r="D206" s="598"/>
      <c r="E206" s="598"/>
      <c r="F206" s="652"/>
      <c r="G206" s="652"/>
      <c r="H206" s="586"/>
      <c r="I206" s="632"/>
      <c r="J206" s="631"/>
      <c r="K206" s="631"/>
      <c r="L206" s="631"/>
      <c r="M206" s="585"/>
      <c r="N206" s="585"/>
    </row>
    <row r="207" spans="1:14" x14ac:dyDescent="0.35">
      <c r="A207" s="591" t="s">
        <v>2980</v>
      </c>
      <c r="B207" s="591" t="s">
        <v>595</v>
      </c>
      <c r="C207" s="658">
        <v>0</v>
      </c>
      <c r="D207" s="586"/>
      <c r="E207" s="583"/>
      <c r="F207" s="583"/>
      <c r="G207" s="586"/>
      <c r="H207" s="586"/>
      <c r="K207" s="586"/>
      <c r="L207" s="583"/>
      <c r="M207" s="583"/>
      <c r="N207" s="586"/>
    </row>
    <row r="208" spans="1:14" outlineLevel="1" x14ac:dyDescent="0.35">
      <c r="A208" s="591" t="s">
        <v>2981</v>
      </c>
      <c r="B208" s="633" t="s">
        <v>2731</v>
      </c>
      <c r="C208" s="611"/>
      <c r="D208" s="586"/>
      <c r="E208" s="583"/>
      <c r="F208" s="583"/>
      <c r="G208" s="586"/>
      <c r="H208" s="586"/>
      <c r="K208" s="586"/>
      <c r="L208" s="583"/>
      <c r="M208" s="583"/>
      <c r="N208" s="586"/>
    </row>
    <row r="209" spans="1:14" outlineLevel="1" x14ac:dyDescent="0.35">
      <c r="A209" s="591" t="s">
        <v>2982</v>
      </c>
      <c r="D209" s="586"/>
      <c r="E209" s="583"/>
      <c r="F209" s="583"/>
      <c r="G209" s="586"/>
      <c r="H209" s="586"/>
      <c r="K209" s="586"/>
      <c r="L209" s="583"/>
      <c r="M209" s="583"/>
      <c r="N209" s="586"/>
    </row>
    <row r="210" spans="1:14" outlineLevel="1" x14ac:dyDescent="0.35">
      <c r="A210" s="591" t="s">
        <v>2983</v>
      </c>
      <c r="D210" s="586"/>
      <c r="E210" s="583"/>
      <c r="F210" s="583"/>
      <c r="G210" s="586"/>
      <c r="H210" s="586"/>
      <c r="K210" s="586"/>
      <c r="L210" s="583"/>
      <c r="M210" s="583"/>
      <c r="N210" s="586"/>
    </row>
    <row r="211" spans="1:14" outlineLevel="1" x14ac:dyDescent="0.35">
      <c r="A211" s="591" t="s">
        <v>2984</v>
      </c>
      <c r="D211" s="586"/>
      <c r="E211" s="583"/>
      <c r="F211" s="583"/>
      <c r="G211" s="586"/>
      <c r="H211" s="586"/>
      <c r="K211" s="586"/>
      <c r="L211" s="583"/>
      <c r="M211" s="583"/>
      <c r="N211" s="586"/>
    </row>
    <row r="212" spans="1:14" x14ac:dyDescent="0.35">
      <c r="A212" s="598"/>
      <c r="B212" s="651" t="s">
        <v>908</v>
      </c>
      <c r="C212" s="598" t="s">
        <v>746</v>
      </c>
      <c r="D212" s="598"/>
      <c r="E212" s="598"/>
      <c r="F212" s="652"/>
      <c r="G212" s="652"/>
      <c r="H212" s="586"/>
      <c r="I212" s="632"/>
      <c r="J212" s="631"/>
      <c r="K212" s="631"/>
      <c r="L212" s="631"/>
      <c r="M212" s="585"/>
      <c r="N212" s="585"/>
    </row>
    <row r="213" spans="1:14" ht="15" customHeight="1" x14ac:dyDescent="0.35">
      <c r="A213" s="591" t="s">
        <v>2985</v>
      </c>
      <c r="B213" s="591" t="s">
        <v>2986</v>
      </c>
      <c r="C213" s="658">
        <v>6.9695931339843536E-3</v>
      </c>
      <c r="D213" s="586"/>
      <c r="E213" s="586"/>
      <c r="F213" s="586"/>
      <c r="G213" s="586"/>
      <c r="H213" s="586"/>
      <c r="K213" s="586"/>
      <c r="L213" s="586"/>
      <c r="M213" s="586"/>
      <c r="N213" s="586"/>
    </row>
    <row r="214" spans="1:14" outlineLevel="1" x14ac:dyDescent="0.35">
      <c r="A214" s="591" t="s">
        <v>2987</v>
      </c>
      <c r="D214" s="586"/>
      <c r="E214" s="586"/>
      <c r="F214" s="586"/>
      <c r="G214" s="586"/>
      <c r="H214" s="586"/>
      <c r="K214" s="586"/>
      <c r="L214" s="586"/>
      <c r="M214" s="586"/>
      <c r="N214" s="586"/>
    </row>
    <row r="215" spans="1:14" outlineLevel="1" x14ac:dyDescent="0.35">
      <c r="A215" s="591" t="s">
        <v>2988</v>
      </c>
      <c r="D215" s="586"/>
      <c r="E215" s="586"/>
      <c r="F215" s="586"/>
      <c r="G215" s="586"/>
      <c r="H215" s="586"/>
      <c r="K215" s="586"/>
      <c r="L215" s="586"/>
      <c r="M215" s="586"/>
      <c r="N215" s="586"/>
    </row>
    <row r="216" spans="1:14" outlineLevel="1" x14ac:dyDescent="0.35">
      <c r="A216" s="591" t="s">
        <v>2989</v>
      </c>
      <c r="D216" s="586"/>
      <c r="E216" s="586"/>
      <c r="F216" s="586"/>
      <c r="G216" s="586"/>
      <c r="H216" s="586"/>
      <c r="K216" s="586"/>
      <c r="L216" s="586"/>
      <c r="M216" s="586"/>
      <c r="N216" s="586"/>
    </row>
    <row r="217" spans="1:14" outlineLevel="1" x14ac:dyDescent="0.35">
      <c r="A217" s="591" t="s">
        <v>2990</v>
      </c>
      <c r="D217" s="586"/>
      <c r="E217" s="586"/>
      <c r="F217" s="586"/>
      <c r="G217" s="586"/>
      <c r="H217" s="586"/>
      <c r="K217" s="586"/>
      <c r="L217" s="586"/>
      <c r="M217" s="586"/>
      <c r="N217" s="586"/>
    </row>
    <row r="218" spans="1:14" outlineLevel="1" x14ac:dyDescent="0.35">
      <c r="A218" s="591" t="s">
        <v>2991</v>
      </c>
    </row>
    <row r="219" spans="1:14" outlineLevel="1" x14ac:dyDescent="0.35">
      <c r="A219" s="591" t="s">
        <v>2992</v>
      </c>
    </row>
  </sheetData>
  <protectedRanges>
    <protectedRange sqref="C3 B51:C57 C59:D59 F59:G59 B69:D76 C79:C81 F79:F81 B83:C87 F83:F87 B118:C120 B193:C205 C170:C176 B173:B176 C178:C186 B181:B186 C188:C191 B122:C142 B90:C116 C50 C62:D68 B144:C168"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5E3D400D-3ACC-4FEB-9261-C9E6EC571062}"/>
    <hyperlink ref="B169" location="'2. Harmonised Glossary'!A9" display="Breakdown by Interest Rate" xr:uid="{530D7534-934E-4FDC-843A-4D853CB67586}"/>
    <hyperlink ref="B206" location="'C. HTT Harmonised Glossary'!B19" display="9. Non-Performing Loans" xr:uid="{3AD851E2-2970-487E-B3A7-AA9A6AE325A3}"/>
    <hyperlink ref="B6" location="'F2. Sustainable PS data'!B9" display="1. Share of sustainable Public Sector Assets" xr:uid="{3AD1C871-EB47-4776-B844-957EE82F8549}"/>
  </hyperlinks>
  <pageMargins left="0.7" right="0.7" top="0.75" bottom="0.75" header="0.3" footer="0.3"/>
  <pageSetup paperSize="9" scale="50" orientation="landscape" r:id="rId1"/>
  <rowBreaks count="3" manualBreakCount="3">
    <brk id="56" max="16383" man="1"/>
    <brk id="116" max="16383" man="1"/>
    <brk id="182"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8">
    <tabColor rgb="FF243386"/>
    <pageSetUpPr fitToPage="1"/>
  </sheetPr>
  <dimension ref="A2:I514"/>
  <sheetViews>
    <sheetView view="pageBreakPreview" zoomScale="60" zoomScaleNormal="70" workbookViewId="0">
      <selection activeCell="D23" sqref="D23"/>
    </sheetView>
  </sheetViews>
  <sheetFormatPr baseColWidth="10" defaultColWidth="9.1796875" defaultRowHeight="14.5" x14ac:dyDescent="0.35"/>
  <cols>
    <col min="1" max="1" width="13.26953125" style="506" customWidth="1"/>
    <col min="2" max="2" width="59" style="506" customWidth="1"/>
    <col min="3" max="7" width="36.7265625" style="506" customWidth="1"/>
    <col min="8" max="16384" width="9.1796875" style="506"/>
  </cols>
  <sheetData>
    <row r="2" spans="1:9" ht="31" x14ac:dyDescent="0.35">
      <c r="A2" s="503" t="s">
        <v>1695</v>
      </c>
      <c r="B2" s="503"/>
      <c r="C2" s="504"/>
      <c r="D2" s="504"/>
      <c r="E2" s="504"/>
      <c r="F2" s="584" t="s">
        <v>2741</v>
      </c>
      <c r="G2" s="505"/>
    </row>
    <row r="3" spans="1:9" ht="15" thickBot="1" x14ac:dyDescent="0.4">
      <c r="A3" s="504"/>
      <c r="B3" s="507"/>
      <c r="C3" s="507"/>
      <c r="D3" s="504"/>
      <c r="E3" s="504"/>
      <c r="F3" s="504"/>
      <c r="G3" s="504"/>
    </row>
    <row r="4" spans="1:9" ht="60.75" customHeight="1" thickBot="1" x14ac:dyDescent="0.4">
      <c r="A4" s="508"/>
      <c r="B4" s="509" t="s">
        <v>22</v>
      </c>
      <c r="C4" s="510" t="s">
        <v>1135</v>
      </c>
      <c r="D4" s="508"/>
      <c r="E4" s="833" t="s">
        <v>1696</v>
      </c>
      <c r="F4" s="834"/>
      <c r="G4" s="511" t="s">
        <v>1697</v>
      </c>
      <c r="H4" s="512"/>
    </row>
    <row r="5" spans="1:9" x14ac:dyDescent="0.35">
      <c r="A5" s="513"/>
      <c r="B5" s="513"/>
      <c r="C5" s="513"/>
      <c r="D5" s="513"/>
      <c r="F5" s="514"/>
      <c r="G5" s="514"/>
    </row>
    <row r="6" spans="1:9" ht="18.75" customHeight="1" x14ac:dyDescent="0.35">
      <c r="A6" s="515"/>
      <c r="B6" s="835" t="s">
        <v>1698</v>
      </c>
      <c r="C6" s="836"/>
      <c r="D6" s="516"/>
      <c r="E6" s="835" t="s">
        <v>1699</v>
      </c>
      <c r="F6" s="837"/>
      <c r="G6" s="837"/>
      <c r="H6" s="836"/>
    </row>
    <row r="7" spans="1:9" ht="18.75" customHeight="1" x14ac:dyDescent="0.35">
      <c r="A7" s="513"/>
      <c r="B7" s="838" t="s">
        <v>1700</v>
      </c>
      <c r="C7" s="839"/>
      <c r="D7" s="516"/>
      <c r="E7" s="840"/>
      <c r="F7" s="841"/>
      <c r="G7" s="841"/>
      <c r="H7" s="842"/>
    </row>
    <row r="8" spans="1:9" ht="18.75" customHeight="1" x14ac:dyDescent="0.35">
      <c r="A8" s="513"/>
      <c r="B8" s="838" t="s">
        <v>1701</v>
      </c>
      <c r="C8" s="839"/>
      <c r="D8" s="517"/>
      <c r="E8" s="840"/>
      <c r="F8" s="841"/>
      <c r="G8" s="841"/>
      <c r="H8" s="842"/>
      <c r="I8" s="512"/>
    </row>
    <row r="9" spans="1:9" x14ac:dyDescent="0.35">
      <c r="A9" s="518"/>
      <c r="B9" s="843"/>
      <c r="C9" s="843"/>
      <c r="D9" s="516"/>
      <c r="E9" s="840"/>
      <c r="F9" s="841"/>
      <c r="G9" s="841"/>
      <c r="H9" s="842"/>
      <c r="I9" s="512"/>
    </row>
    <row r="10" spans="1:9" ht="15" thickBot="1" x14ac:dyDescent="0.4">
      <c r="A10" s="518"/>
      <c r="B10" s="844"/>
      <c r="C10" s="845"/>
      <c r="D10" s="517"/>
      <c r="E10" s="840"/>
      <c r="F10" s="841"/>
      <c r="G10" s="841"/>
      <c r="H10" s="842"/>
      <c r="I10" s="512"/>
    </row>
    <row r="11" spans="1:9" x14ac:dyDescent="0.35">
      <c r="A11" s="513"/>
      <c r="B11" s="519"/>
      <c r="C11" s="513"/>
      <c r="D11" s="513"/>
      <c r="E11" s="840"/>
      <c r="F11" s="841"/>
      <c r="G11" s="841"/>
      <c r="H11" s="842"/>
      <c r="I11" s="512"/>
    </row>
    <row r="12" spans="1:9" ht="15.75" customHeight="1" thickBot="1" x14ac:dyDescent="0.4">
      <c r="A12" s="513"/>
      <c r="B12" s="519"/>
      <c r="C12" s="513"/>
      <c r="D12" s="513"/>
      <c r="E12" s="828" t="s">
        <v>1702</v>
      </c>
      <c r="F12" s="829"/>
      <c r="G12" s="830" t="s">
        <v>1703</v>
      </c>
      <c r="H12" s="831"/>
      <c r="I12" s="512"/>
    </row>
    <row r="13" spans="1:9" x14ac:dyDescent="0.35">
      <c r="A13" s="513"/>
      <c r="B13" s="519"/>
      <c r="C13" s="513"/>
      <c r="D13" s="513"/>
      <c r="E13" s="520"/>
      <c r="F13" s="520"/>
      <c r="G13" s="513"/>
      <c r="H13" s="521"/>
    </row>
    <row r="14" spans="1:9" ht="18.75" customHeight="1" x14ac:dyDescent="0.35">
      <c r="A14" s="522"/>
      <c r="B14" s="832" t="s">
        <v>1704</v>
      </c>
      <c r="C14" s="832"/>
      <c r="D14" s="832"/>
      <c r="E14" s="522"/>
      <c r="F14" s="522"/>
      <c r="G14" s="522"/>
      <c r="H14" s="522"/>
    </row>
    <row r="15" spans="1:9" x14ac:dyDescent="0.35">
      <c r="A15" s="523"/>
      <c r="B15" s="523" t="s">
        <v>1705</v>
      </c>
      <c r="C15" s="523" t="s">
        <v>58</v>
      </c>
      <c r="D15" s="523" t="s">
        <v>1432</v>
      </c>
      <c r="E15" s="523"/>
      <c r="F15" s="523" t="s">
        <v>1706</v>
      </c>
      <c r="G15" s="523" t="s">
        <v>1707</v>
      </c>
      <c r="H15" s="523"/>
    </row>
    <row r="16" spans="1:9" x14ac:dyDescent="0.35">
      <c r="A16" s="513" t="s">
        <v>1708</v>
      </c>
      <c r="B16" s="524" t="s">
        <v>1709</v>
      </c>
      <c r="C16" s="557">
        <v>0</v>
      </c>
      <c r="D16" s="513">
        <v>0</v>
      </c>
      <c r="F16" s="525">
        <v>0</v>
      </c>
      <c r="G16" s="525">
        <v>0</v>
      </c>
    </row>
    <row r="17" spans="1:8" x14ac:dyDescent="0.35">
      <c r="A17" s="524" t="s">
        <v>1710</v>
      </c>
      <c r="B17" s="526"/>
      <c r="C17" s="524"/>
      <c r="D17" s="524"/>
      <c r="F17" s="524"/>
      <c r="G17" s="524"/>
    </row>
    <row r="18" spans="1:8" x14ac:dyDescent="0.35">
      <c r="A18" s="524" t="s">
        <v>1711</v>
      </c>
      <c r="B18" s="524"/>
      <c r="C18" s="524"/>
      <c r="D18" s="524"/>
      <c r="F18" s="524"/>
      <c r="G18" s="524"/>
    </row>
    <row r="19" spans="1:8" ht="18.75" customHeight="1" x14ac:dyDescent="0.35">
      <c r="A19" s="522"/>
      <c r="B19" s="832" t="s">
        <v>1701</v>
      </c>
      <c r="C19" s="832"/>
      <c r="D19" s="832"/>
      <c r="E19" s="522"/>
      <c r="F19" s="522"/>
      <c r="G19" s="522"/>
      <c r="H19" s="522"/>
    </row>
    <row r="20" spans="1:8" x14ac:dyDescent="0.35">
      <c r="A20" s="523"/>
      <c r="B20" s="523" t="s">
        <v>1712</v>
      </c>
      <c r="C20" s="523" t="s">
        <v>1713</v>
      </c>
      <c r="D20" s="523" t="s">
        <v>1714</v>
      </c>
      <c r="E20" s="523" t="s">
        <v>1715</v>
      </c>
      <c r="F20" s="523" t="s">
        <v>1716</v>
      </c>
      <c r="G20" s="523" t="s">
        <v>1717</v>
      </c>
      <c r="H20" s="523" t="s">
        <v>1718</v>
      </c>
    </row>
    <row r="21" spans="1:8" ht="15" customHeight="1" x14ac:dyDescent="0.35">
      <c r="A21" s="527"/>
      <c r="B21" s="528" t="s">
        <v>1719</v>
      </c>
      <c r="C21" s="528"/>
      <c r="D21" s="527"/>
      <c r="E21" s="527"/>
      <c r="F21" s="527"/>
      <c r="G21" s="527"/>
      <c r="H21" s="527"/>
    </row>
    <row r="22" spans="1:8" x14ac:dyDescent="0.35">
      <c r="A22" s="513" t="s">
        <v>1720</v>
      </c>
      <c r="B22" s="513" t="s">
        <v>1721</v>
      </c>
      <c r="C22" s="529"/>
      <c r="D22" s="529"/>
      <c r="E22" s="529">
        <v>0</v>
      </c>
      <c r="F22" s="529">
        <v>0</v>
      </c>
      <c r="G22" s="529">
        <v>0</v>
      </c>
      <c r="H22" s="530">
        <f>SUM(C22:G22)</f>
        <v>0</v>
      </c>
    </row>
    <row r="23" spans="1:8" x14ac:dyDescent="0.35">
      <c r="A23" s="513" t="s">
        <v>1722</v>
      </c>
      <c r="B23" s="513" t="s">
        <v>1723</v>
      </c>
      <c r="C23" s="529"/>
      <c r="D23" s="529"/>
      <c r="E23" s="529">
        <v>0</v>
      </c>
      <c r="F23" s="529">
        <v>0</v>
      </c>
      <c r="G23" s="529">
        <v>0</v>
      </c>
      <c r="H23" s="530">
        <f t="shared" ref="H23:H24" si="0">SUM(C23:G23)</f>
        <v>0</v>
      </c>
    </row>
    <row r="24" spans="1:8" x14ac:dyDescent="0.35">
      <c r="A24" s="513" t="s">
        <v>1724</v>
      </c>
      <c r="B24" s="513" t="s">
        <v>1725</v>
      </c>
      <c r="C24" s="529"/>
      <c r="D24" s="529"/>
      <c r="E24" s="529"/>
      <c r="F24" s="529"/>
      <c r="G24" s="529"/>
      <c r="H24" s="530">
        <f t="shared" si="0"/>
        <v>0</v>
      </c>
    </row>
    <row r="25" spans="1:8" x14ac:dyDescent="0.35">
      <c r="A25" s="513" t="s">
        <v>1726</v>
      </c>
      <c r="B25" s="513" t="s">
        <v>1727</v>
      </c>
      <c r="C25" s="529">
        <f>SUM(C22:C24)</f>
        <v>0</v>
      </c>
      <c r="D25" s="529">
        <f>SUM(D22:D24)</f>
        <v>0</v>
      </c>
      <c r="E25" s="529">
        <f t="shared" ref="E25:H25" si="1">SUM(E22:E24)</f>
        <v>0</v>
      </c>
      <c r="F25" s="529">
        <f t="shared" si="1"/>
        <v>0</v>
      </c>
      <c r="G25" s="529">
        <f t="shared" si="1"/>
        <v>0</v>
      </c>
      <c r="H25" s="529">
        <f t="shared" si="1"/>
        <v>0</v>
      </c>
    </row>
    <row r="26" spans="1:8" x14ac:dyDescent="0.35">
      <c r="A26" s="513" t="s">
        <v>1728</v>
      </c>
      <c r="B26" s="531" t="s">
        <v>1729</v>
      </c>
      <c r="C26" s="532"/>
      <c r="D26" s="513"/>
      <c r="E26" s="513"/>
      <c r="F26" s="525"/>
    </row>
    <row r="27" spans="1:8" x14ac:dyDescent="0.35">
      <c r="A27" s="513" t="s">
        <v>1730</v>
      </c>
      <c r="B27" s="531" t="s">
        <v>1729</v>
      </c>
      <c r="C27" s="532"/>
      <c r="D27" s="513"/>
      <c r="E27" s="513"/>
      <c r="F27" s="525"/>
      <c r="G27" s="533"/>
    </row>
    <row r="28" spans="1:8" x14ac:dyDescent="0.35">
      <c r="A28" s="513" t="s">
        <v>1731</v>
      </c>
      <c r="B28" s="531" t="s">
        <v>1729</v>
      </c>
      <c r="C28" s="532"/>
      <c r="D28" s="513"/>
      <c r="E28" s="513"/>
      <c r="F28" s="525"/>
      <c r="G28" s="533"/>
    </row>
    <row r="29" spans="1:8" x14ac:dyDescent="0.35">
      <c r="A29" s="513" t="s">
        <v>1732</v>
      </c>
      <c r="B29" s="531" t="s">
        <v>1729</v>
      </c>
      <c r="C29" s="532"/>
      <c r="D29" s="513"/>
      <c r="E29" s="513"/>
      <c r="F29" s="525"/>
      <c r="G29" s="533"/>
    </row>
    <row r="30" spans="1:8" x14ac:dyDescent="0.35">
      <c r="A30" s="513"/>
      <c r="B30" s="531"/>
      <c r="C30" s="532"/>
      <c r="D30" s="513"/>
      <c r="E30" s="513"/>
      <c r="F30" s="525"/>
      <c r="G30" s="533"/>
    </row>
    <row r="31" spans="1:8" x14ac:dyDescent="0.35">
      <c r="A31" s="513"/>
      <c r="B31" s="531"/>
      <c r="C31" s="532"/>
      <c r="D31" s="513"/>
      <c r="E31" s="513"/>
      <c r="F31" s="525"/>
      <c r="G31" s="533"/>
    </row>
    <row r="32" spans="1:8" x14ac:dyDescent="0.35">
      <c r="A32" s="513"/>
      <c r="B32" s="531"/>
      <c r="C32" s="532"/>
      <c r="D32" s="513"/>
      <c r="E32" s="513"/>
      <c r="F32" s="525"/>
      <c r="G32" s="533"/>
    </row>
    <row r="33" spans="1:7" x14ac:dyDescent="0.35">
      <c r="A33" s="513"/>
      <c r="B33" s="531"/>
      <c r="C33" s="532"/>
      <c r="D33" s="513"/>
      <c r="E33" s="513"/>
      <c r="F33" s="525"/>
      <c r="G33" s="533"/>
    </row>
    <row r="34" spans="1:7" x14ac:dyDescent="0.35">
      <c r="A34" s="513"/>
      <c r="B34" s="531"/>
      <c r="C34" s="532"/>
      <c r="D34" s="513"/>
      <c r="F34" s="525"/>
      <c r="G34" s="533"/>
    </row>
    <row r="35" spans="1:7" x14ac:dyDescent="0.35">
      <c r="A35" s="513"/>
      <c r="B35" s="513"/>
      <c r="C35" s="534"/>
      <c r="D35" s="534"/>
      <c r="E35" s="534"/>
      <c r="F35" s="534"/>
      <c r="G35" s="524"/>
    </row>
    <row r="36" spans="1:7" x14ac:dyDescent="0.35">
      <c r="A36" s="513"/>
      <c r="B36" s="513"/>
      <c r="C36" s="534"/>
      <c r="D36" s="534"/>
      <c r="E36" s="534"/>
      <c r="F36" s="534"/>
      <c r="G36" s="524"/>
    </row>
    <row r="37" spans="1:7" x14ac:dyDescent="0.35">
      <c r="A37" s="513"/>
      <c r="B37" s="513"/>
      <c r="C37" s="534"/>
      <c r="D37" s="534"/>
      <c r="E37" s="534"/>
      <c r="F37" s="534"/>
      <c r="G37" s="524"/>
    </row>
    <row r="38" spans="1:7" x14ac:dyDescent="0.35">
      <c r="A38" s="513"/>
      <c r="B38" s="513"/>
      <c r="C38" s="534"/>
      <c r="D38" s="534"/>
      <c r="E38" s="534"/>
      <c r="F38" s="534"/>
      <c r="G38" s="524"/>
    </row>
    <row r="39" spans="1:7" x14ac:dyDescent="0.35">
      <c r="A39" s="513"/>
      <c r="B39" s="513"/>
      <c r="C39" s="534"/>
      <c r="D39" s="534"/>
      <c r="E39" s="534"/>
      <c r="F39" s="534"/>
      <c r="G39" s="524"/>
    </row>
    <row r="40" spans="1:7" x14ac:dyDescent="0.35">
      <c r="A40" s="513"/>
      <c r="B40" s="513"/>
      <c r="C40" s="534"/>
      <c r="D40" s="534"/>
      <c r="E40" s="534"/>
      <c r="F40" s="534"/>
      <c r="G40" s="524"/>
    </row>
    <row r="41" spans="1:7" x14ac:dyDescent="0.35">
      <c r="A41" s="513"/>
      <c r="B41" s="513"/>
      <c r="C41" s="534"/>
      <c r="D41" s="534"/>
      <c r="E41" s="534"/>
      <c r="F41" s="534"/>
      <c r="G41" s="524"/>
    </row>
    <row r="42" spans="1:7" x14ac:dyDescent="0.35">
      <c r="A42" s="513"/>
      <c r="B42" s="513"/>
      <c r="C42" s="534"/>
      <c r="D42" s="534"/>
      <c r="E42" s="534"/>
      <c r="F42" s="534"/>
      <c r="G42" s="524"/>
    </row>
    <row r="43" spans="1:7" x14ac:dyDescent="0.35">
      <c r="A43" s="513"/>
      <c r="B43" s="513"/>
      <c r="C43" s="534"/>
      <c r="D43" s="534"/>
      <c r="E43" s="534"/>
      <c r="F43" s="534"/>
      <c r="G43" s="524"/>
    </row>
    <row r="44" spans="1:7" x14ac:dyDescent="0.35">
      <c r="A44" s="513"/>
      <c r="B44" s="513"/>
      <c r="C44" s="534"/>
      <c r="D44" s="534"/>
      <c r="E44" s="534"/>
      <c r="F44" s="534"/>
      <c r="G44" s="524"/>
    </row>
    <row r="45" spans="1:7" x14ac:dyDescent="0.35">
      <c r="A45" s="513"/>
      <c r="B45" s="513"/>
      <c r="C45" s="534"/>
      <c r="D45" s="534"/>
      <c r="E45" s="534"/>
      <c r="F45" s="534"/>
      <c r="G45" s="524"/>
    </row>
    <row r="46" spans="1:7" x14ac:dyDescent="0.35">
      <c r="A46" s="513"/>
      <c r="B46" s="513"/>
      <c r="C46" s="534"/>
      <c r="D46" s="534"/>
      <c r="E46" s="534"/>
      <c r="F46" s="534"/>
      <c r="G46" s="524"/>
    </row>
    <row r="47" spans="1:7" x14ac:dyDescent="0.35">
      <c r="A47" s="513"/>
      <c r="B47" s="513"/>
      <c r="C47" s="534"/>
      <c r="D47" s="534"/>
      <c r="E47" s="534"/>
      <c r="F47" s="534"/>
      <c r="G47" s="524"/>
    </row>
    <row r="48" spans="1:7" x14ac:dyDescent="0.35">
      <c r="A48" s="513"/>
      <c r="B48" s="513"/>
      <c r="C48" s="534"/>
      <c r="D48" s="534"/>
      <c r="E48" s="534"/>
      <c r="F48" s="534"/>
      <c r="G48" s="524"/>
    </row>
    <row r="49" spans="1:7" x14ac:dyDescent="0.35">
      <c r="A49" s="513"/>
      <c r="B49" s="513"/>
      <c r="C49" s="534"/>
      <c r="D49" s="534"/>
      <c r="E49" s="534"/>
      <c r="F49" s="534"/>
      <c r="G49" s="524"/>
    </row>
    <row r="50" spans="1:7" x14ac:dyDescent="0.35">
      <c r="A50" s="513"/>
      <c r="B50" s="513"/>
      <c r="C50" s="534"/>
      <c r="D50" s="534"/>
      <c r="E50" s="534"/>
      <c r="F50" s="534"/>
      <c r="G50" s="524"/>
    </row>
    <row r="51" spans="1:7" x14ac:dyDescent="0.35">
      <c r="A51" s="513"/>
      <c r="B51" s="513"/>
      <c r="C51" s="534"/>
      <c r="D51" s="534"/>
      <c r="E51" s="534"/>
      <c r="F51" s="534"/>
      <c r="G51" s="524"/>
    </row>
    <row r="52" spans="1:7" x14ac:dyDescent="0.35">
      <c r="A52" s="513"/>
      <c r="B52" s="513"/>
      <c r="C52" s="534"/>
      <c r="D52" s="534"/>
      <c r="E52" s="534"/>
      <c r="F52" s="534"/>
      <c r="G52" s="524"/>
    </row>
    <row r="53" spans="1:7" x14ac:dyDescent="0.35">
      <c r="A53" s="513"/>
      <c r="B53" s="513"/>
      <c r="C53" s="534"/>
      <c r="D53" s="534"/>
      <c r="E53" s="534"/>
      <c r="F53" s="534"/>
      <c r="G53" s="524"/>
    </row>
    <row r="54" spans="1:7" x14ac:dyDescent="0.35">
      <c r="A54" s="513"/>
      <c r="B54" s="513"/>
      <c r="C54" s="534"/>
      <c r="D54" s="534"/>
      <c r="E54" s="534"/>
      <c r="F54" s="534"/>
      <c r="G54" s="524"/>
    </row>
    <row r="55" spans="1:7" x14ac:dyDescent="0.35">
      <c r="A55" s="513"/>
      <c r="B55" s="513"/>
      <c r="C55" s="534"/>
      <c r="D55" s="534"/>
      <c r="E55" s="534"/>
      <c r="F55" s="534"/>
      <c r="G55" s="524"/>
    </row>
    <row r="56" spans="1:7" x14ac:dyDescent="0.35">
      <c r="A56" s="513"/>
      <c r="B56" s="513"/>
      <c r="C56" s="534"/>
      <c r="D56" s="534"/>
      <c r="E56" s="534"/>
      <c r="F56" s="534"/>
      <c r="G56" s="524"/>
    </row>
    <row r="57" spans="1:7" x14ac:dyDescent="0.35">
      <c r="A57" s="513"/>
      <c r="B57" s="513"/>
      <c r="C57" s="534"/>
      <c r="D57" s="534"/>
      <c r="E57" s="534"/>
      <c r="F57" s="534"/>
      <c r="G57" s="524"/>
    </row>
    <row r="58" spans="1:7" x14ac:dyDescent="0.35">
      <c r="A58" s="513"/>
      <c r="B58" s="513"/>
      <c r="C58" s="534"/>
      <c r="D58" s="534"/>
      <c r="E58" s="534"/>
      <c r="F58" s="534"/>
      <c r="G58" s="524"/>
    </row>
    <row r="59" spans="1:7" x14ac:dyDescent="0.35">
      <c r="A59" s="513"/>
      <c r="B59" s="513"/>
      <c r="C59" s="534"/>
      <c r="D59" s="534"/>
      <c r="E59" s="534"/>
      <c r="F59" s="534"/>
      <c r="G59" s="524"/>
    </row>
    <row r="60" spans="1:7" x14ac:dyDescent="0.35">
      <c r="A60" s="513"/>
      <c r="B60" s="513"/>
      <c r="C60" s="534"/>
      <c r="D60" s="534"/>
      <c r="E60" s="534"/>
      <c r="F60" s="534"/>
      <c r="G60" s="524"/>
    </row>
    <row r="61" spans="1:7" x14ac:dyDescent="0.35">
      <c r="A61" s="513"/>
      <c r="B61" s="513"/>
      <c r="C61" s="534"/>
      <c r="D61" s="534"/>
      <c r="E61" s="534"/>
      <c r="F61" s="534"/>
      <c r="G61" s="524"/>
    </row>
    <row r="62" spans="1:7" x14ac:dyDescent="0.35">
      <c r="A62" s="513"/>
      <c r="B62" s="535"/>
      <c r="C62" s="536"/>
      <c r="D62" s="536"/>
      <c r="E62" s="534"/>
      <c r="F62" s="536"/>
      <c r="G62" s="524"/>
    </row>
    <row r="63" spans="1:7" x14ac:dyDescent="0.35">
      <c r="A63" s="513"/>
      <c r="B63" s="513"/>
      <c r="C63" s="534"/>
      <c r="D63" s="534"/>
      <c r="E63" s="534"/>
      <c r="F63" s="534"/>
      <c r="G63" s="524"/>
    </row>
    <row r="64" spans="1:7" x14ac:dyDescent="0.35">
      <c r="A64" s="513"/>
      <c r="B64" s="513"/>
      <c r="C64" s="534"/>
      <c r="D64" s="534"/>
      <c r="E64" s="534"/>
      <c r="F64" s="534"/>
      <c r="G64" s="524"/>
    </row>
    <row r="65" spans="1:7" x14ac:dyDescent="0.35">
      <c r="A65" s="513"/>
      <c r="B65" s="513"/>
      <c r="C65" s="534"/>
      <c r="D65" s="534"/>
      <c r="E65" s="534"/>
      <c r="F65" s="534"/>
      <c r="G65" s="524"/>
    </row>
    <row r="66" spans="1:7" x14ac:dyDescent="0.35">
      <c r="A66" s="513"/>
      <c r="B66" s="535"/>
      <c r="C66" s="536"/>
      <c r="D66" s="536"/>
      <c r="E66" s="534"/>
      <c r="F66" s="536"/>
      <c r="G66" s="524"/>
    </row>
    <row r="67" spans="1:7" x14ac:dyDescent="0.35">
      <c r="A67" s="513"/>
      <c r="B67" s="524"/>
      <c r="C67" s="534"/>
      <c r="D67" s="534"/>
      <c r="E67" s="534"/>
      <c r="F67" s="534"/>
      <c r="G67" s="524"/>
    </row>
    <row r="68" spans="1:7" x14ac:dyDescent="0.35">
      <c r="A68" s="513"/>
      <c r="B68" s="513"/>
      <c r="C68" s="534"/>
      <c r="D68" s="534"/>
      <c r="E68" s="534"/>
      <c r="F68" s="534"/>
      <c r="G68" s="524"/>
    </row>
    <row r="69" spans="1:7" x14ac:dyDescent="0.35">
      <c r="A69" s="513"/>
      <c r="B69" s="524"/>
      <c r="C69" s="534"/>
      <c r="D69" s="534"/>
      <c r="E69" s="534"/>
      <c r="F69" s="534"/>
      <c r="G69" s="524"/>
    </row>
    <row r="70" spans="1:7" x14ac:dyDescent="0.35">
      <c r="A70" s="513"/>
      <c r="B70" s="524"/>
      <c r="C70" s="534"/>
      <c r="D70" s="534"/>
      <c r="E70" s="534"/>
      <c r="F70" s="534"/>
      <c r="G70" s="524"/>
    </row>
    <row r="71" spans="1:7" x14ac:dyDescent="0.35">
      <c r="A71" s="513"/>
      <c r="B71" s="524"/>
      <c r="C71" s="534"/>
      <c r="D71" s="534"/>
      <c r="E71" s="534"/>
      <c r="F71" s="534"/>
      <c r="G71" s="524"/>
    </row>
    <row r="72" spans="1:7" x14ac:dyDescent="0.35">
      <c r="A72" s="513"/>
      <c r="B72" s="524"/>
      <c r="C72" s="534"/>
      <c r="D72" s="534"/>
      <c r="E72" s="534"/>
      <c r="F72" s="534"/>
      <c r="G72" s="524"/>
    </row>
    <row r="73" spans="1:7" x14ac:dyDescent="0.35">
      <c r="A73" s="513"/>
      <c r="B73" s="524"/>
      <c r="C73" s="534"/>
      <c r="D73" s="534"/>
      <c r="E73" s="534"/>
      <c r="F73" s="534"/>
      <c r="G73" s="524"/>
    </row>
    <row r="74" spans="1:7" x14ac:dyDescent="0.35">
      <c r="A74" s="513"/>
      <c r="B74" s="524"/>
      <c r="C74" s="534"/>
      <c r="D74" s="534"/>
      <c r="E74" s="534"/>
      <c r="F74" s="534"/>
      <c r="G74" s="524"/>
    </row>
    <row r="75" spans="1:7" x14ac:dyDescent="0.35">
      <c r="A75" s="513"/>
      <c r="B75" s="524"/>
      <c r="C75" s="534"/>
      <c r="D75" s="534"/>
      <c r="E75" s="534"/>
      <c r="F75" s="534"/>
      <c r="G75" s="524"/>
    </row>
    <row r="76" spans="1:7" x14ac:dyDescent="0.35">
      <c r="A76" s="513"/>
      <c r="B76" s="524"/>
      <c r="C76" s="534"/>
      <c r="D76" s="534"/>
      <c r="E76" s="534"/>
      <c r="F76" s="534"/>
      <c r="G76" s="524"/>
    </row>
    <row r="77" spans="1:7" x14ac:dyDescent="0.35">
      <c r="A77" s="513"/>
      <c r="B77" s="524"/>
      <c r="C77" s="534"/>
      <c r="D77" s="534"/>
      <c r="E77" s="534"/>
      <c r="F77" s="534"/>
      <c r="G77" s="524"/>
    </row>
    <row r="78" spans="1:7" x14ac:dyDescent="0.35">
      <c r="A78" s="513"/>
      <c r="B78" s="531"/>
      <c r="C78" s="534"/>
      <c r="D78" s="534"/>
      <c r="E78" s="534"/>
      <c r="F78" s="534"/>
      <c r="G78" s="524"/>
    </row>
    <row r="79" spans="1:7" x14ac:dyDescent="0.35">
      <c r="A79" s="513"/>
      <c r="B79" s="531"/>
      <c r="C79" s="534"/>
      <c r="D79" s="534"/>
      <c r="E79" s="534"/>
      <c r="F79" s="534"/>
      <c r="G79" s="524"/>
    </row>
    <row r="80" spans="1:7" x14ac:dyDescent="0.35">
      <c r="A80" s="513"/>
      <c r="B80" s="531"/>
      <c r="C80" s="534"/>
      <c r="D80" s="534"/>
      <c r="E80" s="534"/>
      <c r="F80" s="534"/>
      <c r="G80" s="524"/>
    </row>
    <row r="81" spans="1:7" x14ac:dyDescent="0.35">
      <c r="A81" s="513"/>
      <c r="B81" s="531"/>
      <c r="C81" s="534"/>
      <c r="D81" s="534"/>
      <c r="E81" s="534"/>
      <c r="F81" s="534"/>
      <c r="G81" s="524"/>
    </row>
    <row r="82" spans="1:7" x14ac:dyDescent="0.35">
      <c r="A82" s="513"/>
      <c r="B82" s="531"/>
      <c r="C82" s="534"/>
      <c r="D82" s="534"/>
      <c r="E82" s="534"/>
      <c r="F82" s="534"/>
      <c r="G82" s="524"/>
    </row>
    <row r="83" spans="1:7" x14ac:dyDescent="0.35">
      <c r="A83" s="513"/>
      <c r="B83" s="531"/>
      <c r="C83" s="534"/>
      <c r="D83" s="534"/>
      <c r="E83" s="534"/>
      <c r="F83" s="534"/>
      <c r="G83" s="524"/>
    </row>
    <row r="84" spans="1:7" x14ac:dyDescent="0.35">
      <c r="A84" s="513"/>
      <c r="B84" s="531"/>
      <c r="C84" s="534"/>
      <c r="D84" s="534"/>
      <c r="E84" s="534"/>
      <c r="F84" s="534"/>
      <c r="G84" s="524"/>
    </row>
    <row r="85" spans="1:7" x14ac:dyDescent="0.35">
      <c r="A85" s="513"/>
      <c r="B85" s="531"/>
      <c r="C85" s="534"/>
      <c r="D85" s="534"/>
      <c r="E85" s="534"/>
      <c r="F85" s="534"/>
      <c r="G85" s="524"/>
    </row>
    <row r="86" spans="1:7" x14ac:dyDescent="0.35">
      <c r="A86" s="513"/>
      <c r="B86" s="531"/>
      <c r="C86" s="534"/>
      <c r="D86" s="534"/>
      <c r="E86" s="534"/>
      <c r="F86" s="534"/>
      <c r="G86" s="524"/>
    </row>
    <row r="87" spans="1:7" x14ac:dyDescent="0.35">
      <c r="A87" s="513"/>
      <c r="B87" s="531"/>
      <c r="C87" s="534"/>
      <c r="D87" s="534"/>
      <c r="E87" s="534"/>
      <c r="F87" s="534"/>
      <c r="G87" s="524"/>
    </row>
    <row r="88" spans="1:7" x14ac:dyDescent="0.35">
      <c r="A88" s="523"/>
      <c r="B88" s="523"/>
      <c r="C88" s="523"/>
      <c r="D88" s="523"/>
      <c r="E88" s="523"/>
      <c r="F88" s="523"/>
      <c r="G88" s="523"/>
    </row>
    <row r="89" spans="1:7" x14ac:dyDescent="0.35">
      <c r="A89" s="513"/>
      <c r="B89" s="524"/>
      <c r="C89" s="534"/>
      <c r="D89" s="534"/>
      <c r="E89" s="534"/>
      <c r="F89" s="534"/>
      <c r="G89" s="524"/>
    </row>
    <row r="90" spans="1:7" x14ac:dyDescent="0.35">
      <c r="A90" s="513"/>
      <c r="B90" s="524"/>
      <c r="C90" s="534"/>
      <c r="D90" s="534"/>
      <c r="E90" s="534"/>
      <c r="F90" s="534"/>
      <c r="G90" s="524"/>
    </row>
    <row r="91" spans="1:7" x14ac:dyDescent="0.35">
      <c r="A91" s="513"/>
      <c r="B91" s="524"/>
      <c r="C91" s="534"/>
      <c r="D91" s="534"/>
      <c r="E91" s="534"/>
      <c r="F91" s="534"/>
      <c r="G91" s="524"/>
    </row>
    <row r="92" spans="1:7" x14ac:dyDescent="0.35">
      <c r="A92" s="513"/>
      <c r="B92" s="524"/>
      <c r="C92" s="534"/>
      <c r="D92" s="534"/>
      <c r="E92" s="534"/>
      <c r="F92" s="534"/>
      <c r="G92" s="524"/>
    </row>
    <row r="93" spans="1:7" x14ac:dyDescent="0.35">
      <c r="A93" s="513"/>
      <c r="B93" s="524"/>
      <c r="C93" s="534"/>
      <c r="D93" s="534"/>
      <c r="E93" s="534"/>
      <c r="F93" s="534"/>
      <c r="G93" s="524"/>
    </row>
    <row r="94" spans="1:7" x14ac:dyDescent="0.35">
      <c r="A94" s="513"/>
      <c r="B94" s="524"/>
      <c r="C94" s="534"/>
      <c r="D94" s="534"/>
      <c r="E94" s="534"/>
      <c r="F94" s="534"/>
      <c r="G94" s="524"/>
    </row>
    <row r="95" spans="1:7" x14ac:dyDescent="0.35">
      <c r="A95" s="513"/>
      <c r="B95" s="524"/>
      <c r="C95" s="534"/>
      <c r="D95" s="534"/>
      <c r="E95" s="534"/>
      <c r="F95" s="534"/>
      <c r="G95" s="524"/>
    </row>
    <row r="96" spans="1:7" x14ac:dyDescent="0.35">
      <c r="A96" s="513"/>
      <c r="B96" s="524"/>
      <c r="C96" s="534"/>
      <c r="D96" s="534"/>
      <c r="E96" s="534"/>
      <c r="F96" s="534"/>
      <c r="G96" s="524"/>
    </row>
    <row r="97" spans="1:7" x14ac:dyDescent="0.35">
      <c r="A97" s="513"/>
      <c r="B97" s="524"/>
      <c r="C97" s="534"/>
      <c r="D97" s="534"/>
      <c r="E97" s="534"/>
      <c r="F97" s="534"/>
      <c r="G97" s="524"/>
    </row>
    <row r="98" spans="1:7" x14ac:dyDescent="0.35">
      <c r="A98" s="513"/>
      <c r="B98" s="524"/>
      <c r="C98" s="534"/>
      <c r="D98" s="534"/>
      <c r="E98" s="534"/>
      <c r="F98" s="534"/>
      <c r="G98" s="524"/>
    </row>
    <row r="99" spans="1:7" x14ac:dyDescent="0.35">
      <c r="A99" s="513"/>
      <c r="B99" s="524"/>
      <c r="C99" s="534"/>
      <c r="D99" s="534"/>
      <c r="E99" s="534"/>
      <c r="F99" s="534"/>
      <c r="G99" s="524"/>
    </row>
    <row r="100" spans="1:7" x14ac:dyDescent="0.35">
      <c r="A100" s="513"/>
      <c r="B100" s="524"/>
      <c r="C100" s="534"/>
      <c r="D100" s="534"/>
      <c r="E100" s="534"/>
      <c r="F100" s="534"/>
      <c r="G100" s="524"/>
    </row>
    <row r="101" spans="1:7" x14ac:dyDescent="0.35">
      <c r="A101" s="513"/>
      <c r="B101" s="524"/>
      <c r="C101" s="534"/>
      <c r="D101" s="534"/>
      <c r="E101" s="534"/>
      <c r="F101" s="534"/>
      <c r="G101" s="524"/>
    </row>
    <row r="102" spans="1:7" x14ac:dyDescent="0.35">
      <c r="A102" s="513"/>
      <c r="B102" s="524"/>
      <c r="C102" s="534"/>
      <c r="D102" s="534"/>
      <c r="E102" s="534"/>
      <c r="F102" s="534"/>
      <c r="G102" s="524"/>
    </row>
    <row r="103" spans="1:7" x14ac:dyDescent="0.35">
      <c r="A103" s="513"/>
      <c r="B103" s="524"/>
      <c r="C103" s="534"/>
      <c r="D103" s="534"/>
      <c r="E103" s="534"/>
      <c r="F103" s="534"/>
      <c r="G103" s="524"/>
    </row>
    <row r="104" spans="1:7" x14ac:dyDescent="0.35">
      <c r="A104" s="513"/>
      <c r="B104" s="524"/>
      <c r="C104" s="534"/>
      <c r="D104" s="534"/>
      <c r="E104" s="534"/>
      <c r="F104" s="534"/>
      <c r="G104" s="524"/>
    </row>
    <row r="105" spans="1:7" x14ac:dyDescent="0.35">
      <c r="A105" s="513"/>
      <c r="B105" s="524"/>
      <c r="C105" s="534"/>
      <c r="D105" s="534"/>
      <c r="E105" s="534"/>
      <c r="F105" s="534"/>
      <c r="G105" s="524"/>
    </row>
    <row r="106" spans="1:7" x14ac:dyDescent="0.35">
      <c r="A106" s="513"/>
      <c r="B106" s="524"/>
      <c r="C106" s="534"/>
      <c r="D106" s="534"/>
      <c r="E106" s="534"/>
      <c r="F106" s="534"/>
      <c r="G106" s="524"/>
    </row>
    <row r="107" spans="1:7" x14ac:dyDescent="0.35">
      <c r="A107" s="513"/>
      <c r="B107" s="524"/>
      <c r="C107" s="534"/>
      <c r="D107" s="534"/>
      <c r="E107" s="534"/>
      <c r="F107" s="534"/>
      <c r="G107" s="524"/>
    </row>
    <row r="108" spans="1:7" x14ac:dyDescent="0.35">
      <c r="A108" s="513"/>
      <c r="B108" s="524"/>
      <c r="C108" s="534"/>
      <c r="D108" s="534"/>
      <c r="E108" s="534"/>
      <c r="F108" s="534"/>
      <c r="G108" s="524"/>
    </row>
    <row r="109" spans="1:7" x14ac:dyDescent="0.35">
      <c r="A109" s="513"/>
      <c r="B109" s="524"/>
      <c r="C109" s="534"/>
      <c r="D109" s="534"/>
      <c r="E109" s="534"/>
      <c r="F109" s="534"/>
      <c r="G109" s="524"/>
    </row>
    <row r="110" spans="1:7" x14ac:dyDescent="0.35">
      <c r="A110" s="513"/>
      <c r="B110" s="524"/>
      <c r="C110" s="534"/>
      <c r="D110" s="534"/>
      <c r="E110" s="534"/>
      <c r="F110" s="534"/>
      <c r="G110" s="524"/>
    </row>
    <row r="111" spans="1:7" x14ac:dyDescent="0.35">
      <c r="A111" s="513"/>
      <c r="B111" s="524"/>
      <c r="C111" s="534"/>
      <c r="D111" s="534"/>
      <c r="E111" s="534"/>
      <c r="F111" s="534"/>
      <c r="G111" s="524"/>
    </row>
    <row r="112" spans="1:7" x14ac:dyDescent="0.35">
      <c r="A112" s="513"/>
      <c r="B112" s="524"/>
      <c r="C112" s="534"/>
      <c r="D112" s="534"/>
      <c r="E112" s="534"/>
      <c r="F112" s="534"/>
      <c r="G112" s="524"/>
    </row>
    <row r="113" spans="1:7" x14ac:dyDescent="0.35">
      <c r="A113" s="513"/>
      <c r="B113" s="524"/>
      <c r="C113" s="534"/>
      <c r="D113" s="534"/>
      <c r="E113" s="534"/>
      <c r="F113" s="534"/>
      <c r="G113" s="524"/>
    </row>
    <row r="114" spans="1:7" x14ac:dyDescent="0.35">
      <c r="A114" s="513"/>
      <c r="B114" s="524"/>
      <c r="C114" s="534"/>
      <c r="D114" s="534"/>
      <c r="E114" s="534"/>
      <c r="F114" s="534"/>
      <c r="G114" s="524"/>
    </row>
    <row r="115" spans="1:7" x14ac:dyDescent="0.35">
      <c r="A115" s="513"/>
      <c r="B115" s="524"/>
      <c r="C115" s="534"/>
      <c r="D115" s="534"/>
      <c r="E115" s="534"/>
      <c r="F115" s="534"/>
      <c r="G115" s="524"/>
    </row>
    <row r="116" spans="1:7" x14ac:dyDescent="0.35">
      <c r="A116" s="513"/>
      <c r="B116" s="524"/>
      <c r="C116" s="534"/>
      <c r="D116" s="534"/>
      <c r="E116" s="534"/>
      <c r="F116" s="534"/>
      <c r="G116" s="524"/>
    </row>
    <row r="117" spans="1:7" x14ac:dyDescent="0.35">
      <c r="A117" s="513"/>
      <c r="B117" s="524"/>
      <c r="C117" s="534"/>
      <c r="D117" s="534"/>
      <c r="E117" s="534"/>
      <c r="F117" s="534"/>
      <c r="G117" s="524"/>
    </row>
    <row r="118" spans="1:7" x14ac:dyDescent="0.35">
      <c r="A118" s="513"/>
      <c r="B118" s="524"/>
      <c r="C118" s="534"/>
      <c r="D118" s="534"/>
      <c r="E118" s="534"/>
      <c r="F118" s="534"/>
      <c r="G118" s="524"/>
    </row>
    <row r="119" spans="1:7" x14ac:dyDescent="0.35">
      <c r="A119" s="513"/>
      <c r="B119" s="524"/>
      <c r="C119" s="534"/>
      <c r="D119" s="534"/>
      <c r="E119" s="534"/>
      <c r="F119" s="534"/>
      <c r="G119" s="524"/>
    </row>
    <row r="120" spans="1:7" x14ac:dyDescent="0.35">
      <c r="A120" s="513"/>
      <c r="B120" s="524"/>
      <c r="C120" s="534"/>
      <c r="D120" s="534"/>
      <c r="E120" s="534"/>
      <c r="F120" s="534"/>
      <c r="G120" s="524"/>
    </row>
    <row r="121" spans="1:7" x14ac:dyDescent="0.35">
      <c r="A121" s="513"/>
      <c r="B121" s="524"/>
      <c r="C121" s="534"/>
      <c r="D121" s="534"/>
      <c r="E121" s="534"/>
      <c r="F121" s="534"/>
      <c r="G121" s="524"/>
    </row>
    <row r="122" spans="1:7" x14ac:dyDescent="0.35">
      <c r="A122" s="513"/>
      <c r="B122" s="524"/>
      <c r="C122" s="534"/>
      <c r="D122" s="534"/>
      <c r="E122" s="534"/>
      <c r="F122" s="534"/>
      <c r="G122" s="524"/>
    </row>
    <row r="123" spans="1:7" x14ac:dyDescent="0.35">
      <c r="A123" s="513"/>
      <c r="B123" s="524"/>
      <c r="C123" s="534"/>
      <c r="D123" s="534"/>
      <c r="E123" s="534"/>
      <c r="F123" s="534"/>
      <c r="G123" s="524"/>
    </row>
    <row r="124" spans="1:7" x14ac:dyDescent="0.35">
      <c r="A124" s="513"/>
      <c r="B124" s="524"/>
      <c r="C124" s="534"/>
      <c r="D124" s="534"/>
      <c r="E124" s="534"/>
      <c r="F124" s="534"/>
      <c r="G124" s="524"/>
    </row>
    <row r="125" spans="1:7" x14ac:dyDescent="0.35">
      <c r="A125" s="513"/>
      <c r="B125" s="524"/>
      <c r="C125" s="534"/>
      <c r="D125" s="534"/>
      <c r="E125" s="534"/>
      <c r="F125" s="534"/>
      <c r="G125" s="524"/>
    </row>
    <row r="126" spans="1:7" x14ac:dyDescent="0.35">
      <c r="A126" s="513"/>
      <c r="B126" s="524"/>
      <c r="C126" s="534"/>
      <c r="D126" s="534"/>
      <c r="E126" s="534"/>
      <c r="F126" s="534"/>
      <c r="G126" s="524"/>
    </row>
    <row r="127" spans="1:7" x14ac:dyDescent="0.35">
      <c r="A127" s="513"/>
      <c r="B127" s="524"/>
      <c r="C127" s="534"/>
      <c r="D127" s="534"/>
      <c r="E127" s="534"/>
      <c r="F127" s="534"/>
      <c r="G127" s="524"/>
    </row>
    <row r="128" spans="1:7" x14ac:dyDescent="0.35">
      <c r="A128" s="513"/>
      <c r="B128" s="524"/>
      <c r="C128" s="534"/>
      <c r="D128" s="534"/>
      <c r="E128" s="534"/>
      <c r="F128" s="534"/>
      <c r="G128" s="524"/>
    </row>
    <row r="129" spans="1:7" x14ac:dyDescent="0.35">
      <c r="A129" s="513"/>
      <c r="B129" s="524"/>
      <c r="C129" s="534"/>
      <c r="D129" s="534"/>
      <c r="E129" s="534"/>
      <c r="F129" s="534"/>
      <c r="G129" s="524"/>
    </row>
    <row r="130" spans="1:7" x14ac:dyDescent="0.35">
      <c r="A130" s="513"/>
      <c r="B130" s="524"/>
      <c r="C130" s="534"/>
      <c r="D130" s="534"/>
      <c r="E130" s="534"/>
      <c r="F130" s="534"/>
      <c r="G130" s="524"/>
    </row>
    <row r="131" spans="1:7" x14ac:dyDescent="0.35">
      <c r="A131" s="513"/>
      <c r="B131" s="524"/>
      <c r="C131" s="534"/>
      <c r="D131" s="534"/>
      <c r="E131" s="534"/>
      <c r="F131" s="534"/>
      <c r="G131" s="524"/>
    </row>
    <row r="132" spans="1:7" x14ac:dyDescent="0.35">
      <c r="A132" s="513"/>
      <c r="B132" s="524"/>
      <c r="C132" s="534"/>
      <c r="D132" s="534"/>
      <c r="E132" s="534"/>
      <c r="F132" s="534"/>
      <c r="G132" s="524"/>
    </row>
    <row r="133" spans="1:7" x14ac:dyDescent="0.35">
      <c r="A133" s="513"/>
      <c r="B133" s="524"/>
      <c r="C133" s="534"/>
      <c r="D133" s="534"/>
      <c r="E133" s="534"/>
      <c r="F133" s="534"/>
      <c r="G133" s="524"/>
    </row>
    <row r="134" spans="1:7" x14ac:dyDescent="0.35">
      <c r="A134" s="513"/>
      <c r="B134" s="524"/>
      <c r="C134" s="534"/>
      <c r="D134" s="534"/>
      <c r="E134" s="534"/>
      <c r="F134" s="534"/>
      <c r="G134" s="524"/>
    </row>
    <row r="135" spans="1:7" x14ac:dyDescent="0.35">
      <c r="A135" s="513"/>
      <c r="B135" s="524"/>
      <c r="C135" s="534"/>
      <c r="D135" s="534"/>
      <c r="E135" s="534"/>
      <c r="F135" s="534"/>
      <c r="G135" s="524"/>
    </row>
    <row r="136" spans="1:7" x14ac:dyDescent="0.35">
      <c r="A136" s="513"/>
      <c r="B136" s="524"/>
      <c r="C136" s="534"/>
      <c r="D136" s="534"/>
      <c r="E136" s="534"/>
      <c r="F136" s="534"/>
      <c r="G136" s="524"/>
    </row>
    <row r="137" spans="1:7" x14ac:dyDescent="0.35">
      <c r="A137" s="513"/>
      <c r="B137" s="524"/>
      <c r="C137" s="534"/>
      <c r="D137" s="534"/>
      <c r="E137" s="534"/>
      <c r="F137" s="534"/>
      <c r="G137" s="524"/>
    </row>
    <row r="138" spans="1:7" x14ac:dyDescent="0.35">
      <c r="A138" s="513"/>
      <c r="B138" s="524"/>
      <c r="C138" s="534"/>
      <c r="D138" s="534"/>
      <c r="E138" s="534"/>
      <c r="F138" s="534"/>
      <c r="G138" s="524"/>
    </row>
    <row r="139" spans="1:7" x14ac:dyDescent="0.35">
      <c r="A139" s="523"/>
      <c r="B139" s="523"/>
      <c r="C139" s="523"/>
      <c r="D139" s="523"/>
      <c r="E139" s="523"/>
      <c r="F139" s="523"/>
      <c r="G139" s="523"/>
    </row>
    <row r="140" spans="1:7" x14ac:dyDescent="0.35">
      <c r="A140" s="513"/>
      <c r="B140" s="513"/>
      <c r="C140" s="534"/>
      <c r="D140" s="534"/>
      <c r="E140" s="537"/>
      <c r="F140" s="534"/>
      <c r="G140" s="524"/>
    </row>
    <row r="141" spans="1:7" x14ac:dyDescent="0.35">
      <c r="A141" s="513"/>
      <c r="B141" s="513"/>
      <c r="C141" s="534"/>
      <c r="D141" s="534"/>
      <c r="E141" s="537"/>
      <c r="F141" s="534"/>
      <c r="G141" s="524"/>
    </row>
    <row r="142" spans="1:7" x14ac:dyDescent="0.35">
      <c r="A142" s="513"/>
      <c r="B142" s="513"/>
      <c r="C142" s="534"/>
      <c r="D142" s="534"/>
      <c r="E142" s="537"/>
      <c r="F142" s="534"/>
      <c r="G142" s="524"/>
    </row>
    <row r="143" spans="1:7" x14ac:dyDescent="0.35">
      <c r="A143" s="513"/>
      <c r="B143" s="513"/>
      <c r="C143" s="534"/>
      <c r="D143" s="534"/>
      <c r="E143" s="537"/>
      <c r="F143" s="534"/>
      <c r="G143" s="524"/>
    </row>
    <row r="144" spans="1:7" x14ac:dyDescent="0.35">
      <c r="A144" s="513"/>
      <c r="B144" s="513"/>
      <c r="C144" s="534"/>
      <c r="D144" s="534"/>
      <c r="E144" s="537"/>
      <c r="F144" s="534"/>
      <c r="G144" s="524"/>
    </row>
    <row r="145" spans="1:7" x14ac:dyDescent="0.35">
      <c r="A145" s="513"/>
      <c r="B145" s="513"/>
      <c r="C145" s="534"/>
      <c r="D145" s="534"/>
      <c r="E145" s="537"/>
      <c r="F145" s="534"/>
      <c r="G145" s="524"/>
    </row>
    <row r="146" spans="1:7" x14ac:dyDescent="0.35">
      <c r="A146" s="513"/>
      <c r="B146" s="513"/>
      <c r="C146" s="534"/>
      <c r="D146" s="534"/>
      <c r="E146" s="537"/>
      <c r="F146" s="534"/>
      <c r="G146" s="524"/>
    </row>
    <row r="147" spans="1:7" x14ac:dyDescent="0.35">
      <c r="A147" s="513"/>
      <c r="B147" s="513"/>
      <c r="C147" s="534"/>
      <c r="D147" s="534"/>
      <c r="E147" s="537"/>
      <c r="F147" s="534"/>
      <c r="G147" s="524"/>
    </row>
    <row r="148" spans="1:7" x14ac:dyDescent="0.35">
      <c r="A148" s="513"/>
      <c r="B148" s="513"/>
      <c r="C148" s="534"/>
      <c r="D148" s="534"/>
      <c r="E148" s="537"/>
      <c r="F148" s="534"/>
      <c r="G148" s="524"/>
    </row>
    <row r="149" spans="1:7" x14ac:dyDescent="0.35">
      <c r="A149" s="523"/>
      <c r="B149" s="523"/>
      <c r="C149" s="523"/>
      <c r="D149" s="523"/>
      <c r="E149" s="523"/>
      <c r="F149" s="523"/>
      <c r="G149" s="523"/>
    </row>
    <row r="150" spans="1:7" x14ac:dyDescent="0.35">
      <c r="A150" s="513"/>
      <c r="B150" s="513"/>
      <c r="C150" s="534"/>
      <c r="D150" s="534"/>
      <c r="E150" s="537"/>
      <c r="F150" s="534"/>
      <c r="G150" s="524"/>
    </row>
    <row r="151" spans="1:7" x14ac:dyDescent="0.35">
      <c r="A151" s="513"/>
      <c r="B151" s="513"/>
      <c r="C151" s="534"/>
      <c r="D151" s="534"/>
      <c r="E151" s="537"/>
      <c r="F151" s="534"/>
      <c r="G151" s="524"/>
    </row>
    <row r="152" spans="1:7" x14ac:dyDescent="0.35">
      <c r="A152" s="513"/>
      <c r="B152" s="513"/>
      <c r="C152" s="534"/>
      <c r="D152" s="534"/>
      <c r="E152" s="537"/>
      <c r="F152" s="534"/>
      <c r="G152" s="524"/>
    </row>
    <row r="153" spans="1:7" x14ac:dyDescent="0.35">
      <c r="A153" s="513"/>
      <c r="B153" s="513"/>
      <c r="C153" s="513"/>
      <c r="D153" s="513"/>
      <c r="E153" s="504"/>
      <c r="F153" s="513"/>
      <c r="G153" s="524"/>
    </row>
    <row r="154" spans="1:7" x14ac:dyDescent="0.35">
      <c r="A154" s="513"/>
      <c r="B154" s="513"/>
      <c r="C154" s="513"/>
      <c r="D154" s="513"/>
      <c r="E154" s="504"/>
      <c r="F154" s="513"/>
      <c r="G154" s="524"/>
    </row>
    <row r="155" spans="1:7" x14ac:dyDescent="0.35">
      <c r="A155" s="513"/>
      <c r="B155" s="513"/>
      <c r="C155" s="513"/>
      <c r="D155" s="513"/>
      <c r="E155" s="504"/>
      <c r="F155" s="513"/>
      <c r="G155" s="524"/>
    </row>
    <row r="156" spans="1:7" x14ac:dyDescent="0.35">
      <c r="A156" s="513"/>
      <c r="B156" s="513"/>
      <c r="C156" s="513"/>
      <c r="D156" s="513"/>
      <c r="E156" s="504"/>
      <c r="F156" s="513"/>
      <c r="G156" s="524"/>
    </row>
    <row r="157" spans="1:7" x14ac:dyDescent="0.35">
      <c r="A157" s="513"/>
      <c r="B157" s="513"/>
      <c r="C157" s="513"/>
      <c r="D157" s="513"/>
      <c r="E157" s="504"/>
      <c r="F157" s="513"/>
      <c r="G157" s="524"/>
    </row>
    <row r="158" spans="1:7" x14ac:dyDescent="0.35">
      <c r="A158" s="513"/>
      <c r="B158" s="513"/>
      <c r="C158" s="513"/>
      <c r="D158" s="513"/>
      <c r="E158" s="504"/>
      <c r="F158" s="513"/>
      <c r="G158" s="524"/>
    </row>
    <row r="159" spans="1:7" x14ac:dyDescent="0.35">
      <c r="A159" s="523"/>
      <c r="B159" s="523"/>
      <c r="C159" s="523"/>
      <c r="D159" s="523"/>
      <c r="E159" s="523"/>
      <c r="F159" s="523"/>
      <c r="G159" s="523"/>
    </row>
    <row r="160" spans="1:7" x14ac:dyDescent="0.35">
      <c r="A160" s="513"/>
      <c r="B160" s="538"/>
      <c r="C160" s="534"/>
      <c r="D160" s="534"/>
      <c r="E160" s="537"/>
      <c r="F160" s="534"/>
      <c r="G160" s="524"/>
    </row>
    <row r="161" spans="1:7" x14ac:dyDescent="0.35">
      <c r="A161" s="513"/>
      <c r="B161" s="538"/>
      <c r="C161" s="534"/>
      <c r="D161" s="534"/>
      <c r="E161" s="537"/>
      <c r="F161" s="534"/>
      <c r="G161" s="524"/>
    </row>
    <row r="162" spans="1:7" x14ac:dyDescent="0.35">
      <c r="A162" s="513"/>
      <c r="B162" s="538"/>
      <c r="C162" s="534"/>
      <c r="D162" s="534"/>
      <c r="E162" s="534"/>
      <c r="F162" s="534"/>
      <c r="G162" s="524"/>
    </row>
    <row r="163" spans="1:7" x14ac:dyDescent="0.35">
      <c r="A163" s="513"/>
      <c r="B163" s="538"/>
      <c r="C163" s="534"/>
      <c r="D163" s="534"/>
      <c r="E163" s="534"/>
      <c r="F163" s="534"/>
      <c r="G163" s="524"/>
    </row>
    <row r="164" spans="1:7" x14ac:dyDescent="0.35">
      <c r="A164" s="513"/>
      <c r="B164" s="538"/>
      <c r="C164" s="534"/>
      <c r="D164" s="534"/>
      <c r="E164" s="534"/>
      <c r="F164" s="534"/>
      <c r="G164" s="524"/>
    </row>
    <row r="165" spans="1:7" x14ac:dyDescent="0.35">
      <c r="A165" s="513"/>
      <c r="B165" s="526"/>
      <c r="C165" s="534"/>
      <c r="D165" s="534"/>
      <c r="E165" s="534"/>
      <c r="F165" s="534"/>
      <c r="G165" s="524"/>
    </row>
    <row r="166" spans="1:7" x14ac:dyDescent="0.35">
      <c r="A166" s="513"/>
      <c r="B166" s="526"/>
      <c r="C166" s="534"/>
      <c r="D166" s="534"/>
      <c r="E166" s="534"/>
      <c r="F166" s="534"/>
      <c r="G166" s="524"/>
    </row>
    <row r="167" spans="1:7" x14ac:dyDescent="0.35">
      <c r="A167" s="513"/>
      <c r="B167" s="538"/>
      <c r="C167" s="534"/>
      <c r="D167" s="534"/>
      <c r="E167" s="534"/>
      <c r="F167" s="534"/>
      <c r="G167" s="524"/>
    </row>
    <row r="168" spans="1:7" x14ac:dyDescent="0.35">
      <c r="A168" s="513"/>
      <c r="B168" s="538"/>
      <c r="C168" s="534"/>
      <c r="D168" s="534"/>
      <c r="E168" s="534"/>
      <c r="F168" s="534"/>
      <c r="G168" s="524"/>
    </row>
    <row r="169" spans="1:7" x14ac:dyDescent="0.35">
      <c r="A169" s="523"/>
      <c r="B169" s="523"/>
      <c r="C169" s="523"/>
      <c r="D169" s="523"/>
      <c r="E169" s="523"/>
      <c r="F169" s="523"/>
      <c r="G169" s="523"/>
    </row>
    <row r="170" spans="1:7" x14ac:dyDescent="0.35">
      <c r="A170" s="513"/>
      <c r="B170" s="513"/>
      <c r="C170" s="534"/>
      <c r="D170" s="534"/>
      <c r="E170" s="537"/>
      <c r="F170" s="534"/>
      <c r="G170" s="524"/>
    </row>
    <row r="171" spans="1:7" x14ac:dyDescent="0.35">
      <c r="A171" s="513"/>
      <c r="B171" s="539"/>
      <c r="C171" s="534"/>
      <c r="D171" s="534"/>
      <c r="E171" s="537"/>
      <c r="F171" s="534"/>
      <c r="G171" s="524"/>
    </row>
    <row r="172" spans="1:7" x14ac:dyDescent="0.35">
      <c r="A172" s="513"/>
      <c r="B172" s="539"/>
      <c r="C172" s="534"/>
      <c r="D172" s="534"/>
      <c r="E172" s="537"/>
      <c r="F172" s="534"/>
      <c r="G172" s="524"/>
    </row>
    <row r="173" spans="1:7" x14ac:dyDescent="0.35">
      <c r="A173" s="513"/>
      <c r="B173" s="539"/>
      <c r="C173" s="534"/>
      <c r="D173" s="534"/>
      <c r="E173" s="537"/>
      <c r="F173" s="534"/>
      <c r="G173" s="524"/>
    </row>
    <row r="174" spans="1:7" x14ac:dyDescent="0.35">
      <c r="A174" s="513"/>
      <c r="B174" s="539"/>
      <c r="C174" s="534"/>
      <c r="D174" s="534"/>
      <c r="E174" s="537"/>
      <c r="F174" s="534"/>
      <c r="G174" s="524"/>
    </row>
    <row r="175" spans="1:7" x14ac:dyDescent="0.35">
      <c r="A175" s="513"/>
      <c r="B175" s="524"/>
      <c r="C175" s="524"/>
      <c r="D175" s="524"/>
      <c r="E175" s="524"/>
      <c r="F175" s="524"/>
      <c r="G175" s="524"/>
    </row>
    <row r="176" spans="1:7" x14ac:dyDescent="0.35">
      <c r="A176" s="513"/>
      <c r="B176" s="524"/>
      <c r="C176" s="524"/>
      <c r="D176" s="524"/>
      <c r="E176" s="524"/>
      <c r="F176" s="524"/>
      <c r="G176" s="524"/>
    </row>
    <row r="177" spans="1:7" x14ac:dyDescent="0.35">
      <c r="A177" s="513"/>
      <c r="B177" s="524"/>
      <c r="C177" s="524"/>
      <c r="D177" s="524"/>
      <c r="E177" s="524"/>
      <c r="F177" s="524"/>
      <c r="G177" s="524"/>
    </row>
    <row r="178" spans="1:7" ht="18.5" x14ac:dyDescent="0.35">
      <c r="A178" s="540"/>
      <c r="B178" s="541"/>
      <c r="C178" s="542"/>
      <c r="D178" s="542"/>
      <c r="E178" s="542"/>
      <c r="F178" s="542"/>
      <c r="G178" s="542"/>
    </row>
    <row r="179" spans="1:7" x14ac:dyDescent="0.35">
      <c r="A179" s="523"/>
      <c r="B179" s="523"/>
      <c r="C179" s="523"/>
      <c r="D179" s="523"/>
      <c r="E179" s="523"/>
      <c r="F179" s="523"/>
      <c r="G179" s="523"/>
    </row>
    <row r="180" spans="1:7" x14ac:dyDescent="0.35">
      <c r="A180" s="513"/>
      <c r="B180" s="524"/>
      <c r="C180" s="532"/>
      <c r="D180" s="513"/>
      <c r="E180" s="527"/>
      <c r="F180" s="505"/>
      <c r="G180" s="505"/>
    </row>
    <row r="181" spans="1:7" x14ac:dyDescent="0.35">
      <c r="A181" s="527"/>
      <c r="B181" s="543"/>
      <c r="C181" s="527"/>
      <c r="D181" s="527"/>
      <c r="E181" s="527"/>
      <c r="F181" s="505"/>
      <c r="G181" s="505"/>
    </row>
    <row r="182" spans="1:7" x14ac:dyDescent="0.35">
      <c r="A182" s="513"/>
      <c r="B182" s="524"/>
      <c r="C182" s="527"/>
      <c r="D182" s="527"/>
      <c r="E182" s="527"/>
      <c r="F182" s="505"/>
      <c r="G182" s="505"/>
    </row>
    <row r="183" spans="1:7" x14ac:dyDescent="0.35">
      <c r="A183" s="513"/>
      <c r="B183" s="524"/>
      <c r="C183" s="532"/>
      <c r="D183" s="544"/>
      <c r="E183" s="527"/>
      <c r="F183" s="525"/>
      <c r="G183" s="525"/>
    </row>
    <row r="184" spans="1:7" x14ac:dyDescent="0.35">
      <c r="A184" s="513"/>
      <c r="B184" s="524"/>
      <c r="C184" s="532"/>
      <c r="D184" s="544"/>
      <c r="E184" s="527"/>
      <c r="F184" s="525"/>
      <c r="G184" s="525"/>
    </row>
    <row r="185" spans="1:7" x14ac:dyDescent="0.35">
      <c r="A185" s="513"/>
      <c r="B185" s="524"/>
      <c r="C185" s="532"/>
      <c r="D185" s="544"/>
      <c r="E185" s="527"/>
      <c r="F185" s="525"/>
      <c r="G185" s="525"/>
    </row>
    <row r="186" spans="1:7" x14ac:dyDescent="0.35">
      <c r="A186" s="513"/>
      <c r="B186" s="524"/>
      <c r="C186" s="532"/>
      <c r="D186" s="544"/>
      <c r="E186" s="527"/>
      <c r="F186" s="525"/>
      <c r="G186" s="525"/>
    </row>
    <row r="187" spans="1:7" x14ac:dyDescent="0.35">
      <c r="A187" s="513"/>
      <c r="B187" s="524"/>
      <c r="C187" s="532"/>
      <c r="D187" s="544"/>
      <c r="E187" s="527"/>
      <c r="F187" s="525"/>
      <c r="G187" s="525"/>
    </row>
    <row r="188" spans="1:7" x14ac:dyDescent="0.35">
      <c r="A188" s="513"/>
      <c r="B188" s="524"/>
      <c r="C188" s="532"/>
      <c r="D188" s="544"/>
      <c r="E188" s="527"/>
      <c r="F188" s="525"/>
      <c r="G188" s="525"/>
    </row>
    <row r="189" spans="1:7" x14ac:dyDescent="0.35">
      <c r="A189" s="513"/>
      <c r="B189" s="524"/>
      <c r="C189" s="532"/>
      <c r="D189" s="544"/>
      <c r="E189" s="527"/>
      <c r="F189" s="525"/>
      <c r="G189" s="525"/>
    </row>
    <row r="190" spans="1:7" x14ac:dyDescent="0.35">
      <c r="A190" s="513"/>
      <c r="B190" s="524"/>
      <c r="C190" s="532"/>
      <c r="D190" s="544"/>
      <c r="E190" s="527"/>
      <c r="F190" s="525"/>
      <c r="G190" s="525"/>
    </row>
    <row r="191" spans="1:7" x14ac:dyDescent="0.35">
      <c r="A191" s="513"/>
      <c r="B191" s="524"/>
      <c r="C191" s="532"/>
      <c r="D191" s="544"/>
      <c r="E191" s="527"/>
      <c r="F191" s="525"/>
      <c r="G191" s="525"/>
    </row>
    <row r="192" spans="1:7" x14ac:dyDescent="0.35">
      <c r="A192" s="513"/>
      <c r="B192" s="524"/>
      <c r="C192" s="532"/>
      <c r="D192" s="544"/>
      <c r="E192" s="524"/>
      <c r="F192" s="525"/>
      <c r="G192" s="525"/>
    </row>
    <row r="193" spans="1:7" x14ac:dyDescent="0.35">
      <c r="A193" s="513"/>
      <c r="B193" s="524"/>
      <c r="C193" s="532"/>
      <c r="D193" s="544"/>
      <c r="E193" s="524"/>
      <c r="F193" s="525"/>
      <c r="G193" s="525"/>
    </row>
    <row r="194" spans="1:7" x14ac:dyDescent="0.35">
      <c r="A194" s="513"/>
      <c r="B194" s="524"/>
      <c r="C194" s="532"/>
      <c r="D194" s="544"/>
      <c r="E194" s="524"/>
      <c r="F194" s="525"/>
      <c r="G194" s="525"/>
    </row>
    <row r="195" spans="1:7" x14ac:dyDescent="0.35">
      <c r="A195" s="513"/>
      <c r="B195" s="524"/>
      <c r="C195" s="532"/>
      <c r="D195" s="544"/>
      <c r="E195" s="524"/>
      <c r="F195" s="525"/>
      <c r="G195" s="525"/>
    </row>
    <row r="196" spans="1:7" x14ac:dyDescent="0.35">
      <c r="A196" s="513"/>
      <c r="B196" s="524"/>
      <c r="C196" s="532"/>
      <c r="D196" s="544"/>
      <c r="E196" s="524"/>
      <c r="F196" s="525"/>
      <c r="G196" s="525"/>
    </row>
    <row r="197" spans="1:7" x14ac:dyDescent="0.35">
      <c r="A197" s="513"/>
      <c r="B197" s="524"/>
      <c r="C197" s="532"/>
      <c r="D197" s="544"/>
      <c r="E197" s="524"/>
      <c r="F197" s="525"/>
      <c r="G197" s="525"/>
    </row>
    <row r="198" spans="1:7" x14ac:dyDescent="0.35">
      <c r="A198" s="513"/>
      <c r="B198" s="524"/>
      <c r="C198" s="532"/>
      <c r="D198" s="544"/>
      <c r="E198" s="513"/>
      <c r="F198" s="525"/>
      <c r="G198" s="525"/>
    </row>
    <row r="199" spans="1:7" x14ac:dyDescent="0.35">
      <c r="A199" s="513"/>
      <c r="B199" s="524"/>
      <c r="C199" s="532"/>
      <c r="D199" s="544"/>
      <c r="E199" s="545"/>
      <c r="F199" s="525"/>
      <c r="G199" s="525"/>
    </row>
    <row r="200" spans="1:7" x14ac:dyDescent="0.35">
      <c r="A200" s="513"/>
      <c r="B200" s="524"/>
      <c r="C200" s="532"/>
      <c r="D200" s="544"/>
      <c r="E200" s="545"/>
      <c r="F200" s="525"/>
      <c r="G200" s="525"/>
    </row>
    <row r="201" spans="1:7" x14ac:dyDescent="0.35">
      <c r="A201" s="513"/>
      <c r="B201" s="524"/>
      <c r="C201" s="532"/>
      <c r="D201" s="544"/>
      <c r="E201" s="545"/>
      <c r="F201" s="525"/>
      <c r="G201" s="525"/>
    </row>
    <row r="202" spans="1:7" x14ac:dyDescent="0.35">
      <c r="A202" s="513"/>
      <c r="B202" s="524"/>
      <c r="C202" s="532"/>
      <c r="D202" s="544"/>
      <c r="E202" s="545"/>
      <c r="F202" s="525"/>
      <c r="G202" s="525"/>
    </row>
    <row r="203" spans="1:7" x14ac:dyDescent="0.35">
      <c r="A203" s="513"/>
      <c r="B203" s="524"/>
      <c r="C203" s="532"/>
      <c r="D203" s="544"/>
      <c r="E203" s="545"/>
      <c r="F203" s="525"/>
      <c r="G203" s="525"/>
    </row>
    <row r="204" spans="1:7" x14ac:dyDescent="0.35">
      <c r="A204" s="513"/>
      <c r="B204" s="524"/>
      <c r="C204" s="532"/>
      <c r="D204" s="544"/>
      <c r="E204" s="545"/>
      <c r="F204" s="525"/>
      <c r="G204" s="525"/>
    </row>
    <row r="205" spans="1:7" x14ac:dyDescent="0.35">
      <c r="A205" s="513"/>
      <c r="B205" s="524"/>
      <c r="C205" s="532"/>
      <c r="D205" s="544"/>
      <c r="E205" s="545"/>
      <c r="F205" s="525"/>
      <c r="G205" s="525"/>
    </row>
    <row r="206" spans="1:7" x14ac:dyDescent="0.35">
      <c r="A206" s="513"/>
      <c r="B206" s="524"/>
      <c r="C206" s="532"/>
      <c r="D206" s="544"/>
      <c r="E206" s="545"/>
      <c r="F206" s="525"/>
      <c r="G206" s="525"/>
    </row>
    <row r="207" spans="1:7" x14ac:dyDescent="0.35">
      <c r="A207" s="513"/>
      <c r="B207" s="546"/>
      <c r="C207" s="547"/>
      <c r="D207" s="548"/>
      <c r="E207" s="545"/>
      <c r="F207" s="549"/>
      <c r="G207" s="549"/>
    </row>
    <row r="208" spans="1:7" x14ac:dyDescent="0.35">
      <c r="A208" s="523"/>
      <c r="B208" s="523"/>
      <c r="C208" s="523"/>
      <c r="D208" s="523"/>
      <c r="E208" s="523"/>
      <c r="F208" s="523"/>
      <c r="G208" s="523"/>
    </row>
    <row r="209" spans="1:7" x14ac:dyDescent="0.35">
      <c r="A209" s="513"/>
      <c r="B209" s="513"/>
      <c r="C209" s="534"/>
      <c r="D209" s="513"/>
      <c r="E209" s="513"/>
      <c r="F209" s="529"/>
      <c r="G209" s="529"/>
    </row>
    <row r="210" spans="1:7" x14ac:dyDescent="0.35">
      <c r="A210" s="513"/>
      <c r="B210" s="513"/>
      <c r="C210" s="513"/>
      <c r="D210" s="513"/>
      <c r="E210" s="513"/>
      <c r="F210" s="529"/>
      <c r="G210" s="529"/>
    </row>
    <row r="211" spans="1:7" x14ac:dyDescent="0.35">
      <c r="A211" s="513"/>
      <c r="B211" s="524"/>
      <c r="C211" s="513"/>
      <c r="D211" s="513"/>
      <c r="E211" s="513"/>
      <c r="F211" s="529"/>
      <c r="G211" s="529"/>
    </row>
    <row r="212" spans="1:7" x14ac:dyDescent="0.35">
      <c r="A212" s="513"/>
      <c r="B212" s="513"/>
      <c r="C212" s="532"/>
      <c r="D212" s="544"/>
      <c r="E212" s="513"/>
      <c r="F212" s="525"/>
      <c r="G212" s="525"/>
    </row>
    <row r="213" spans="1:7" x14ac:dyDescent="0.35">
      <c r="A213" s="513"/>
      <c r="B213" s="513"/>
      <c r="C213" s="532"/>
      <c r="D213" s="544"/>
      <c r="E213" s="513"/>
      <c r="F213" s="525"/>
      <c r="G213" s="525"/>
    </row>
    <row r="214" spans="1:7" x14ac:dyDescent="0.35">
      <c r="A214" s="513"/>
      <c r="B214" s="513"/>
      <c r="C214" s="532"/>
      <c r="D214" s="544"/>
      <c r="E214" s="513"/>
      <c r="F214" s="525"/>
      <c r="G214" s="525"/>
    </row>
    <row r="215" spans="1:7" x14ac:dyDescent="0.35">
      <c r="A215" s="513"/>
      <c r="B215" s="513"/>
      <c r="C215" s="532"/>
      <c r="D215" s="544"/>
      <c r="E215" s="513"/>
      <c r="F215" s="525"/>
      <c r="G215" s="525"/>
    </row>
    <row r="216" spans="1:7" x14ac:dyDescent="0.35">
      <c r="A216" s="513"/>
      <c r="B216" s="513"/>
      <c r="C216" s="532"/>
      <c r="D216" s="544"/>
      <c r="E216" s="513"/>
      <c r="F216" s="525"/>
      <c r="G216" s="525"/>
    </row>
    <row r="217" spans="1:7" x14ac:dyDescent="0.35">
      <c r="A217" s="513"/>
      <c r="B217" s="513"/>
      <c r="C217" s="532"/>
      <c r="D217" s="544"/>
      <c r="E217" s="513"/>
      <c r="F217" s="525"/>
      <c r="G217" s="525"/>
    </row>
    <row r="218" spans="1:7" x14ac:dyDescent="0.35">
      <c r="A218" s="513"/>
      <c r="B218" s="513"/>
      <c r="C218" s="532"/>
      <c r="D218" s="544"/>
      <c r="E218" s="513"/>
      <c r="F218" s="525"/>
      <c r="G218" s="525"/>
    </row>
    <row r="219" spans="1:7" x14ac:dyDescent="0.35">
      <c r="A219" s="513"/>
      <c r="B219" s="513"/>
      <c r="C219" s="532"/>
      <c r="D219" s="544"/>
      <c r="E219" s="513"/>
      <c r="F219" s="525"/>
      <c r="G219" s="525"/>
    </row>
    <row r="220" spans="1:7" x14ac:dyDescent="0.35">
      <c r="A220" s="513"/>
      <c r="B220" s="546"/>
      <c r="C220" s="532"/>
      <c r="D220" s="544"/>
      <c r="E220" s="513"/>
      <c r="F220" s="525"/>
      <c r="G220" s="525"/>
    </row>
    <row r="221" spans="1:7" x14ac:dyDescent="0.35">
      <c r="A221" s="513"/>
      <c r="B221" s="531"/>
      <c r="C221" s="532"/>
      <c r="D221" s="544"/>
      <c r="E221" s="513"/>
      <c r="F221" s="525"/>
      <c r="G221" s="525"/>
    </row>
    <row r="222" spans="1:7" x14ac:dyDescent="0.35">
      <c r="A222" s="513"/>
      <c r="B222" s="531"/>
      <c r="C222" s="532"/>
      <c r="D222" s="544"/>
      <c r="E222" s="513"/>
      <c r="F222" s="525"/>
      <c r="G222" s="525"/>
    </row>
    <row r="223" spans="1:7" x14ac:dyDescent="0.35">
      <c r="A223" s="513"/>
      <c r="B223" s="531"/>
      <c r="C223" s="532"/>
      <c r="D223" s="544"/>
      <c r="E223" s="513"/>
      <c r="F223" s="525"/>
      <c r="G223" s="525"/>
    </row>
    <row r="224" spans="1:7" x14ac:dyDescent="0.35">
      <c r="A224" s="513"/>
      <c r="B224" s="531"/>
      <c r="C224" s="532"/>
      <c r="D224" s="544"/>
      <c r="E224" s="513"/>
      <c r="F224" s="525"/>
      <c r="G224" s="525"/>
    </row>
    <row r="225" spans="1:7" x14ac:dyDescent="0.35">
      <c r="A225" s="513"/>
      <c r="B225" s="531"/>
      <c r="C225" s="532"/>
      <c r="D225" s="544"/>
      <c r="E225" s="513"/>
      <c r="F225" s="525"/>
      <c r="G225" s="525"/>
    </row>
    <row r="226" spans="1:7" x14ac:dyDescent="0.35">
      <c r="A226" s="513"/>
      <c r="B226" s="531"/>
      <c r="C226" s="532"/>
      <c r="D226" s="544"/>
      <c r="E226" s="513"/>
      <c r="F226" s="525"/>
      <c r="G226" s="525"/>
    </row>
    <row r="227" spans="1:7" x14ac:dyDescent="0.35">
      <c r="A227" s="513"/>
      <c r="B227" s="531"/>
      <c r="C227" s="513"/>
      <c r="D227" s="513"/>
      <c r="E227" s="513"/>
      <c r="F227" s="525"/>
      <c r="G227" s="525"/>
    </row>
    <row r="228" spans="1:7" x14ac:dyDescent="0.35">
      <c r="A228" s="513"/>
      <c r="B228" s="531"/>
      <c r="C228" s="513"/>
      <c r="D228" s="513"/>
      <c r="E228" s="513"/>
      <c r="F228" s="525"/>
      <c r="G228" s="525"/>
    </row>
    <row r="229" spans="1:7" x14ac:dyDescent="0.35">
      <c r="A229" s="513"/>
      <c r="B229" s="531"/>
      <c r="C229" s="513"/>
      <c r="D229" s="513"/>
      <c r="E229" s="513"/>
      <c r="F229" s="525"/>
      <c r="G229" s="525"/>
    </row>
    <row r="230" spans="1:7" x14ac:dyDescent="0.35">
      <c r="A230" s="523"/>
      <c r="B230" s="523"/>
      <c r="C230" s="523"/>
      <c r="D230" s="523"/>
      <c r="E230" s="523"/>
      <c r="F230" s="523"/>
      <c r="G230" s="523"/>
    </row>
    <row r="231" spans="1:7" x14ac:dyDescent="0.35">
      <c r="A231" s="513"/>
      <c r="B231" s="513"/>
      <c r="C231" s="534"/>
      <c r="D231" s="513"/>
      <c r="E231" s="513"/>
      <c r="F231" s="529"/>
      <c r="G231" s="529"/>
    </row>
    <row r="232" spans="1:7" x14ac:dyDescent="0.35">
      <c r="A232" s="513"/>
      <c r="B232" s="513"/>
      <c r="C232" s="513"/>
      <c r="D232" s="513"/>
      <c r="E232" s="513"/>
      <c r="F232" s="529"/>
      <c r="G232" s="529"/>
    </row>
    <row r="233" spans="1:7" x14ac:dyDescent="0.35">
      <c r="A233" s="513"/>
      <c r="B233" s="524"/>
      <c r="C233" s="513"/>
      <c r="D233" s="513"/>
      <c r="E233" s="513"/>
      <c r="F233" s="529"/>
      <c r="G233" s="529"/>
    </row>
    <row r="234" spans="1:7" x14ac:dyDescent="0.35">
      <c r="A234" s="513"/>
      <c r="B234" s="513"/>
      <c r="C234" s="532"/>
      <c r="D234" s="544"/>
      <c r="E234" s="513"/>
      <c r="F234" s="525"/>
      <c r="G234" s="525"/>
    </row>
    <row r="235" spans="1:7" x14ac:dyDescent="0.35">
      <c r="A235" s="513"/>
      <c r="B235" s="513"/>
      <c r="C235" s="532"/>
      <c r="D235" s="544"/>
      <c r="E235" s="513"/>
      <c r="F235" s="525"/>
      <c r="G235" s="525"/>
    </row>
    <row r="236" spans="1:7" x14ac:dyDescent="0.35">
      <c r="A236" s="513"/>
      <c r="B236" s="513"/>
      <c r="C236" s="532"/>
      <c r="D236" s="544"/>
      <c r="E236" s="513"/>
      <c r="F236" s="525"/>
      <c r="G236" s="525"/>
    </row>
    <row r="237" spans="1:7" x14ac:dyDescent="0.35">
      <c r="A237" s="513"/>
      <c r="B237" s="513"/>
      <c r="C237" s="532"/>
      <c r="D237" s="544"/>
      <c r="E237" s="513"/>
      <c r="F237" s="525"/>
      <c r="G237" s="525"/>
    </row>
    <row r="238" spans="1:7" x14ac:dyDescent="0.35">
      <c r="A238" s="513"/>
      <c r="B238" s="513"/>
      <c r="C238" s="532"/>
      <c r="D238" s="544"/>
      <c r="E238" s="513"/>
      <c r="F238" s="525"/>
      <c r="G238" s="525"/>
    </row>
    <row r="239" spans="1:7" x14ac:dyDescent="0.35">
      <c r="A239" s="513"/>
      <c r="B239" s="513"/>
      <c r="C239" s="532"/>
      <c r="D239" s="544"/>
      <c r="E239" s="513"/>
      <c r="F239" s="525"/>
      <c r="G239" s="525"/>
    </row>
    <row r="240" spans="1:7" x14ac:dyDescent="0.35">
      <c r="A240" s="513"/>
      <c r="B240" s="513"/>
      <c r="C240" s="532"/>
      <c r="D240" s="544"/>
      <c r="E240" s="513"/>
      <c r="F240" s="525"/>
      <c r="G240" s="525"/>
    </row>
    <row r="241" spans="1:7" x14ac:dyDescent="0.35">
      <c r="A241" s="513"/>
      <c r="B241" s="513"/>
      <c r="C241" s="532"/>
      <c r="D241" s="544"/>
      <c r="E241" s="513"/>
      <c r="F241" s="525"/>
      <c r="G241" s="525"/>
    </row>
    <row r="242" spans="1:7" x14ac:dyDescent="0.35">
      <c r="A242" s="513"/>
      <c r="B242" s="546"/>
      <c r="C242" s="532"/>
      <c r="D242" s="544"/>
      <c r="E242" s="513"/>
      <c r="F242" s="525"/>
      <c r="G242" s="525"/>
    </row>
    <row r="243" spans="1:7" x14ac:dyDescent="0.35">
      <c r="A243" s="513"/>
      <c r="B243" s="531"/>
      <c r="C243" s="532"/>
      <c r="D243" s="544"/>
      <c r="E243" s="513"/>
      <c r="F243" s="525"/>
      <c r="G243" s="525"/>
    </row>
    <row r="244" spans="1:7" x14ac:dyDescent="0.35">
      <c r="A244" s="513"/>
      <c r="B244" s="531"/>
      <c r="C244" s="532"/>
      <c r="D244" s="544"/>
      <c r="E244" s="513"/>
      <c r="F244" s="525"/>
      <c r="G244" s="525"/>
    </row>
    <row r="245" spans="1:7" x14ac:dyDescent="0.35">
      <c r="A245" s="513"/>
      <c r="B245" s="531"/>
      <c r="C245" s="532"/>
      <c r="D245" s="544"/>
      <c r="E245" s="513"/>
      <c r="F245" s="525"/>
      <c r="G245" s="525"/>
    </row>
    <row r="246" spans="1:7" x14ac:dyDescent="0.35">
      <c r="A246" s="513"/>
      <c r="B246" s="531"/>
      <c r="C246" s="532"/>
      <c r="D246" s="544"/>
      <c r="E246" s="513"/>
      <c r="F246" s="525"/>
      <c r="G246" s="525"/>
    </row>
    <row r="247" spans="1:7" x14ac:dyDescent="0.35">
      <c r="A247" s="513"/>
      <c r="B247" s="531"/>
      <c r="C247" s="532"/>
      <c r="D247" s="544"/>
      <c r="E247" s="513"/>
      <c r="F247" s="525"/>
      <c r="G247" s="525"/>
    </row>
    <row r="248" spans="1:7" x14ac:dyDescent="0.35">
      <c r="A248" s="513"/>
      <c r="B248" s="531"/>
      <c r="C248" s="532"/>
      <c r="D248" s="544"/>
      <c r="E248" s="513"/>
      <c r="F248" s="525"/>
      <c r="G248" s="525"/>
    </row>
    <row r="249" spans="1:7" x14ac:dyDescent="0.35">
      <c r="A249" s="513"/>
      <c r="B249" s="531"/>
      <c r="C249" s="513"/>
      <c r="D249" s="513"/>
      <c r="E249" s="513"/>
      <c r="F249" s="550"/>
      <c r="G249" s="550"/>
    </row>
    <row r="250" spans="1:7" x14ac:dyDescent="0.35">
      <c r="A250" s="513"/>
      <c r="B250" s="531"/>
      <c r="C250" s="513"/>
      <c r="D250" s="513"/>
      <c r="E250" s="513"/>
      <c r="F250" s="550"/>
      <c r="G250" s="550"/>
    </row>
    <row r="251" spans="1:7" x14ac:dyDescent="0.35">
      <c r="A251" s="513"/>
      <c r="B251" s="531"/>
      <c r="C251" s="513"/>
      <c r="D251" s="513"/>
      <c r="E251" s="513"/>
      <c r="F251" s="550"/>
      <c r="G251" s="550"/>
    </row>
    <row r="252" spans="1:7" x14ac:dyDescent="0.35">
      <c r="A252" s="523"/>
      <c r="B252" s="523"/>
      <c r="C252" s="523"/>
      <c r="D252" s="523"/>
      <c r="E252" s="523"/>
      <c r="F252" s="523"/>
      <c r="G252" s="523"/>
    </row>
    <row r="253" spans="1:7" x14ac:dyDescent="0.35">
      <c r="A253" s="513"/>
      <c r="B253" s="513"/>
      <c r="C253" s="534"/>
      <c r="D253" s="513"/>
      <c r="E253" s="545"/>
      <c r="F253" s="545"/>
      <c r="G253" s="545"/>
    </row>
    <row r="254" spans="1:7" x14ac:dyDescent="0.35">
      <c r="A254" s="513"/>
      <c r="B254" s="513"/>
      <c r="C254" s="534"/>
      <c r="D254" s="513"/>
      <c r="E254" s="545"/>
      <c r="F254" s="545"/>
      <c r="G254" s="504"/>
    </row>
    <row r="255" spans="1:7" x14ac:dyDescent="0.35">
      <c r="A255" s="513"/>
      <c r="B255" s="513"/>
      <c r="C255" s="534"/>
      <c r="D255" s="513"/>
      <c r="E255" s="545"/>
      <c r="F255" s="545"/>
      <c r="G255" s="504"/>
    </row>
    <row r="256" spans="1:7" x14ac:dyDescent="0.35">
      <c r="A256" s="513"/>
      <c r="B256" s="524"/>
      <c r="C256" s="534"/>
      <c r="D256" s="527"/>
      <c r="E256" s="527"/>
      <c r="F256" s="505"/>
      <c r="G256" s="505"/>
    </row>
    <row r="257" spans="1:7" x14ac:dyDescent="0.35">
      <c r="A257" s="513"/>
      <c r="B257" s="513"/>
      <c r="C257" s="534"/>
      <c r="D257" s="513"/>
      <c r="E257" s="545"/>
      <c r="F257" s="545"/>
      <c r="G257" s="504"/>
    </row>
    <row r="258" spans="1:7" x14ac:dyDescent="0.35">
      <c r="A258" s="513"/>
      <c r="B258" s="531"/>
      <c r="C258" s="534"/>
      <c r="D258" s="513"/>
      <c r="E258" s="545"/>
      <c r="F258" s="545"/>
      <c r="G258" s="504"/>
    </row>
    <row r="259" spans="1:7" x14ac:dyDescent="0.35">
      <c r="A259" s="513"/>
      <c r="B259" s="531"/>
      <c r="C259" s="551"/>
      <c r="D259" s="513"/>
      <c r="E259" s="545"/>
      <c r="F259" s="545"/>
      <c r="G259" s="504"/>
    </row>
    <row r="260" spans="1:7" x14ac:dyDescent="0.35">
      <c r="A260" s="513"/>
      <c r="B260" s="531"/>
      <c r="C260" s="534"/>
      <c r="D260" s="513"/>
      <c r="E260" s="545"/>
      <c r="F260" s="545"/>
      <c r="G260" s="504"/>
    </row>
    <row r="261" spans="1:7" x14ac:dyDescent="0.35">
      <c r="A261" s="513"/>
      <c r="B261" s="531"/>
      <c r="C261" s="534"/>
      <c r="D261" s="513"/>
      <c r="E261" s="545"/>
      <c r="F261" s="545"/>
      <c r="G261" s="504"/>
    </row>
    <row r="262" spans="1:7" x14ac:dyDescent="0.35">
      <c r="A262" s="513"/>
      <c r="B262" s="531"/>
      <c r="C262" s="534"/>
      <c r="D262" s="513"/>
      <c r="E262" s="545"/>
      <c r="F262" s="545"/>
      <c r="G262" s="504"/>
    </row>
    <row r="263" spans="1:7" x14ac:dyDescent="0.35">
      <c r="A263" s="513"/>
      <c r="B263" s="531"/>
      <c r="C263" s="534"/>
      <c r="D263" s="513"/>
      <c r="E263" s="545"/>
      <c r="F263" s="545"/>
      <c r="G263" s="504"/>
    </row>
    <row r="264" spans="1:7" x14ac:dyDescent="0.35">
      <c r="A264" s="513"/>
      <c r="B264" s="531"/>
      <c r="C264" s="534"/>
      <c r="D264" s="513"/>
      <c r="E264" s="545"/>
      <c r="F264" s="545"/>
      <c r="G264" s="504"/>
    </row>
    <row r="265" spans="1:7" x14ac:dyDescent="0.35">
      <c r="A265" s="513"/>
      <c r="B265" s="531"/>
      <c r="C265" s="534"/>
      <c r="D265" s="513"/>
      <c r="E265" s="545"/>
      <c r="F265" s="545"/>
      <c r="G265" s="504"/>
    </row>
    <row r="266" spans="1:7" x14ac:dyDescent="0.35">
      <c r="A266" s="513"/>
      <c r="B266" s="531"/>
      <c r="C266" s="534"/>
      <c r="D266" s="513"/>
      <c r="E266" s="545"/>
      <c r="F266" s="545"/>
      <c r="G266" s="504"/>
    </row>
    <row r="267" spans="1:7" x14ac:dyDescent="0.35">
      <c r="A267" s="513"/>
      <c r="B267" s="531"/>
      <c r="C267" s="534"/>
      <c r="D267" s="513"/>
      <c r="E267" s="545"/>
      <c r="F267" s="545"/>
      <c r="G267" s="504"/>
    </row>
    <row r="268" spans="1:7" x14ac:dyDescent="0.35">
      <c r="A268" s="513"/>
      <c r="B268" s="531"/>
      <c r="C268" s="534"/>
      <c r="D268" s="513"/>
      <c r="E268" s="545"/>
      <c r="F268" s="545"/>
      <c r="G268" s="504"/>
    </row>
    <row r="269" spans="1:7" x14ac:dyDescent="0.35">
      <c r="A269" s="523"/>
      <c r="B269" s="523"/>
      <c r="C269" s="523"/>
      <c r="D269" s="523"/>
      <c r="E269" s="523"/>
      <c r="F269" s="523"/>
      <c r="G269" s="523"/>
    </row>
    <row r="270" spans="1:7" x14ac:dyDescent="0.35">
      <c r="A270" s="513"/>
      <c r="B270" s="513"/>
      <c r="C270" s="534"/>
      <c r="D270" s="513"/>
      <c r="E270" s="504"/>
      <c r="F270" s="504"/>
      <c r="G270" s="504"/>
    </row>
    <row r="271" spans="1:7" x14ac:dyDescent="0.35">
      <c r="A271" s="513"/>
      <c r="B271" s="513"/>
      <c r="C271" s="534"/>
      <c r="D271" s="513"/>
      <c r="E271" s="504"/>
      <c r="F271" s="504"/>
      <c r="G271" s="504"/>
    </row>
    <row r="272" spans="1:7" x14ac:dyDescent="0.35">
      <c r="A272" s="513"/>
      <c r="B272" s="513"/>
      <c r="C272" s="534"/>
      <c r="D272" s="513"/>
      <c r="E272" s="504"/>
      <c r="F272" s="504"/>
      <c r="G272" s="504"/>
    </row>
    <row r="273" spans="1:7" x14ac:dyDescent="0.35">
      <c r="A273" s="513"/>
      <c r="B273" s="513"/>
      <c r="C273" s="534"/>
      <c r="D273" s="513"/>
      <c r="E273" s="504"/>
      <c r="F273" s="504"/>
      <c r="G273" s="504"/>
    </row>
    <row r="274" spans="1:7" x14ac:dyDescent="0.35">
      <c r="A274" s="513"/>
      <c r="B274" s="513"/>
      <c r="C274" s="534"/>
      <c r="D274" s="513"/>
      <c r="E274" s="504"/>
      <c r="F274" s="504"/>
      <c r="G274" s="504"/>
    </row>
    <row r="275" spans="1:7" x14ac:dyDescent="0.35">
      <c r="A275" s="513"/>
      <c r="B275" s="513"/>
      <c r="C275" s="534"/>
      <c r="D275" s="513"/>
      <c r="E275" s="504"/>
      <c r="F275" s="504"/>
      <c r="G275" s="504"/>
    </row>
    <row r="276" spans="1:7" x14ac:dyDescent="0.35">
      <c r="A276" s="523"/>
      <c r="B276" s="523"/>
      <c r="C276" s="523"/>
      <c r="D276" s="523"/>
      <c r="E276" s="523"/>
      <c r="F276" s="523"/>
      <c r="G276" s="523"/>
    </row>
    <row r="277" spans="1:7" x14ac:dyDescent="0.35">
      <c r="A277" s="513"/>
      <c r="B277" s="524"/>
      <c r="C277" s="513"/>
      <c r="D277" s="513"/>
      <c r="E277" s="533"/>
      <c r="F277" s="533"/>
      <c r="G277" s="533"/>
    </row>
    <row r="278" spans="1:7" x14ac:dyDescent="0.35">
      <c r="A278" s="513"/>
      <c r="B278" s="524"/>
      <c r="C278" s="513"/>
      <c r="D278" s="513"/>
      <c r="E278" s="533"/>
      <c r="F278" s="533"/>
      <c r="G278" s="533"/>
    </row>
    <row r="279" spans="1:7" x14ac:dyDescent="0.35">
      <c r="A279" s="513"/>
      <c r="B279" s="524"/>
      <c r="C279" s="513"/>
      <c r="D279" s="513"/>
      <c r="E279" s="533"/>
      <c r="F279" s="533"/>
      <c r="G279" s="533"/>
    </row>
    <row r="280" spans="1:7" x14ac:dyDescent="0.35">
      <c r="A280" s="513"/>
      <c r="B280" s="524"/>
      <c r="C280" s="513"/>
      <c r="D280" s="513"/>
      <c r="E280" s="533"/>
      <c r="F280" s="533"/>
      <c r="G280" s="533"/>
    </row>
    <row r="281" spans="1:7" x14ac:dyDescent="0.35">
      <c r="A281" s="513"/>
      <c r="B281" s="524"/>
      <c r="C281" s="513"/>
      <c r="D281" s="513"/>
      <c r="E281" s="533"/>
      <c r="F281" s="533"/>
      <c r="G281" s="533"/>
    </row>
    <row r="282" spans="1:7" x14ac:dyDescent="0.35">
      <c r="A282" s="513"/>
      <c r="B282" s="524"/>
      <c r="C282" s="513"/>
      <c r="D282" s="513"/>
      <c r="E282" s="533"/>
      <c r="F282" s="533"/>
      <c r="G282" s="533"/>
    </row>
    <row r="283" spans="1:7" x14ac:dyDescent="0.35">
      <c r="A283" s="513"/>
      <c r="B283" s="524"/>
      <c r="C283" s="513"/>
      <c r="D283" s="513"/>
      <c r="E283" s="533"/>
      <c r="F283" s="533"/>
      <c r="G283" s="533"/>
    </row>
    <row r="284" spans="1:7" x14ac:dyDescent="0.35">
      <c r="A284" s="513"/>
      <c r="B284" s="524"/>
      <c r="C284" s="513"/>
      <c r="D284" s="513"/>
      <c r="E284" s="533"/>
      <c r="F284" s="533"/>
      <c r="G284" s="533"/>
    </row>
    <row r="285" spans="1:7" x14ac:dyDescent="0.35">
      <c r="A285" s="513"/>
      <c r="B285" s="524"/>
      <c r="C285" s="513"/>
      <c r="D285" s="513"/>
      <c r="E285" s="533"/>
      <c r="F285" s="533"/>
      <c r="G285" s="533"/>
    </row>
    <row r="286" spans="1:7" x14ac:dyDescent="0.35">
      <c r="A286" s="513"/>
      <c r="B286" s="524"/>
      <c r="C286" s="513"/>
      <c r="D286" s="513"/>
      <c r="E286" s="533"/>
      <c r="F286" s="533"/>
      <c r="G286" s="533"/>
    </row>
    <row r="287" spans="1:7" x14ac:dyDescent="0.35">
      <c r="A287" s="513"/>
      <c r="B287" s="524"/>
      <c r="C287" s="513"/>
      <c r="D287" s="513"/>
      <c r="E287" s="533"/>
      <c r="F287" s="533"/>
      <c r="G287" s="533"/>
    </row>
    <row r="288" spans="1:7" x14ac:dyDescent="0.35">
      <c r="A288" s="513"/>
      <c r="B288" s="524"/>
      <c r="C288" s="513"/>
      <c r="D288" s="513"/>
      <c r="E288" s="533"/>
      <c r="F288" s="533"/>
      <c r="G288" s="533"/>
    </row>
    <row r="289" spans="1:7" x14ac:dyDescent="0.35">
      <c r="A289" s="513"/>
      <c r="B289" s="524"/>
      <c r="C289" s="513"/>
      <c r="D289" s="513"/>
      <c r="E289" s="533"/>
      <c r="F289" s="533"/>
      <c r="G289" s="533"/>
    </row>
    <row r="290" spans="1:7" x14ac:dyDescent="0.35">
      <c r="A290" s="513"/>
      <c r="B290" s="524"/>
      <c r="C290" s="513"/>
      <c r="D290" s="513"/>
      <c r="E290" s="533"/>
      <c r="F290" s="533"/>
      <c r="G290" s="533"/>
    </row>
    <row r="291" spans="1:7" x14ac:dyDescent="0.35">
      <c r="A291" s="513"/>
      <c r="B291" s="524"/>
      <c r="C291" s="513"/>
      <c r="D291" s="513"/>
      <c r="E291" s="533"/>
      <c r="F291" s="533"/>
      <c r="G291" s="533"/>
    </row>
    <row r="292" spans="1:7" x14ac:dyDescent="0.35">
      <c r="A292" s="513"/>
      <c r="B292" s="524"/>
      <c r="C292" s="513"/>
      <c r="D292" s="513"/>
      <c r="E292" s="533"/>
      <c r="F292" s="533"/>
      <c r="G292" s="533"/>
    </row>
    <row r="293" spans="1:7" x14ac:dyDescent="0.35">
      <c r="A293" s="513"/>
      <c r="B293" s="524"/>
      <c r="C293" s="513"/>
      <c r="D293" s="513"/>
      <c r="E293" s="533"/>
      <c r="F293" s="533"/>
      <c r="G293" s="533"/>
    </row>
    <row r="294" spans="1:7" x14ac:dyDescent="0.35">
      <c r="A294" s="513"/>
      <c r="B294" s="524"/>
      <c r="C294" s="513"/>
      <c r="D294" s="513"/>
      <c r="E294" s="533"/>
      <c r="F294" s="533"/>
      <c r="G294" s="533"/>
    </row>
    <row r="295" spans="1:7" x14ac:dyDescent="0.35">
      <c r="A295" s="513"/>
      <c r="B295" s="524"/>
      <c r="C295" s="513"/>
      <c r="D295" s="513"/>
      <c r="E295" s="533"/>
      <c r="F295" s="533"/>
      <c r="G295" s="533"/>
    </row>
    <row r="296" spans="1:7" x14ac:dyDescent="0.35">
      <c r="A296" s="513"/>
      <c r="B296" s="524"/>
      <c r="C296" s="513"/>
      <c r="D296" s="513"/>
      <c r="E296" s="533"/>
      <c r="F296" s="533"/>
      <c r="G296" s="533"/>
    </row>
    <row r="297" spans="1:7" x14ac:dyDescent="0.35">
      <c r="A297" s="513"/>
      <c r="B297" s="524"/>
      <c r="C297" s="513"/>
      <c r="D297" s="513"/>
      <c r="E297" s="533"/>
      <c r="F297" s="533"/>
      <c r="G297" s="533"/>
    </row>
    <row r="298" spans="1:7" x14ac:dyDescent="0.35">
      <c r="A298" s="513"/>
      <c r="B298" s="524"/>
      <c r="C298" s="513"/>
      <c r="D298" s="513"/>
      <c r="E298" s="533"/>
      <c r="F298" s="533"/>
      <c r="G298" s="533"/>
    </row>
    <row r="299" spans="1:7" x14ac:dyDescent="0.35">
      <c r="A299" s="523"/>
      <c r="B299" s="523"/>
      <c r="C299" s="523"/>
      <c r="D299" s="523"/>
      <c r="E299" s="523"/>
      <c r="F299" s="523"/>
      <c r="G299" s="523"/>
    </row>
    <row r="300" spans="1:7" x14ac:dyDescent="0.35">
      <c r="A300" s="513"/>
      <c r="B300" s="524"/>
      <c r="C300" s="513"/>
      <c r="D300" s="513"/>
      <c r="E300" s="533"/>
      <c r="F300" s="533"/>
      <c r="G300" s="533"/>
    </row>
    <row r="301" spans="1:7" x14ac:dyDescent="0.35">
      <c r="A301" s="513"/>
      <c r="B301" s="524"/>
      <c r="C301" s="513"/>
      <c r="D301" s="513"/>
      <c r="E301" s="533"/>
      <c r="F301" s="533"/>
      <c r="G301" s="533"/>
    </row>
    <row r="302" spans="1:7" x14ac:dyDescent="0.35">
      <c r="A302" s="513"/>
      <c r="B302" s="524"/>
      <c r="C302" s="513"/>
      <c r="D302" s="513"/>
      <c r="E302" s="533"/>
      <c r="F302" s="533"/>
      <c r="G302" s="533"/>
    </row>
    <row r="303" spans="1:7" x14ac:dyDescent="0.35">
      <c r="A303" s="513"/>
      <c r="B303" s="524"/>
      <c r="C303" s="513"/>
      <c r="D303" s="513"/>
      <c r="E303" s="533"/>
      <c r="F303" s="533"/>
      <c r="G303" s="533"/>
    </row>
    <row r="304" spans="1:7" x14ac:dyDescent="0.35">
      <c r="A304" s="513"/>
      <c r="B304" s="524"/>
      <c r="C304" s="513"/>
      <c r="D304" s="513"/>
      <c r="E304" s="533"/>
      <c r="F304" s="533"/>
      <c r="G304" s="533"/>
    </row>
    <row r="305" spans="1:7" x14ac:dyDescent="0.35">
      <c r="A305" s="513"/>
      <c r="B305" s="524"/>
      <c r="C305" s="513"/>
      <c r="D305" s="513"/>
      <c r="E305" s="533"/>
      <c r="F305" s="533"/>
      <c r="G305" s="533"/>
    </row>
    <row r="306" spans="1:7" x14ac:dyDescent="0.35">
      <c r="A306" s="513"/>
      <c r="B306" s="524"/>
      <c r="C306" s="513"/>
      <c r="D306" s="513"/>
      <c r="E306" s="533"/>
      <c r="F306" s="533"/>
      <c r="G306" s="533"/>
    </row>
    <row r="307" spans="1:7" x14ac:dyDescent="0.35">
      <c r="A307" s="513"/>
      <c r="B307" s="524"/>
      <c r="C307" s="513"/>
      <c r="D307" s="513"/>
      <c r="E307" s="533"/>
      <c r="F307" s="533"/>
      <c r="G307" s="533"/>
    </row>
    <row r="308" spans="1:7" x14ac:dyDescent="0.35">
      <c r="A308" s="513"/>
      <c r="B308" s="524"/>
      <c r="C308" s="513"/>
      <c r="D308" s="513"/>
      <c r="E308" s="533"/>
      <c r="F308" s="533"/>
      <c r="G308" s="533"/>
    </row>
    <row r="309" spans="1:7" x14ac:dyDescent="0.35">
      <c r="A309" s="513"/>
      <c r="B309" s="524"/>
      <c r="C309" s="513"/>
      <c r="D309" s="513"/>
      <c r="E309" s="533"/>
      <c r="F309" s="533"/>
      <c r="G309" s="533"/>
    </row>
    <row r="310" spans="1:7" x14ac:dyDescent="0.35">
      <c r="A310" s="513"/>
      <c r="B310" s="524"/>
      <c r="C310" s="513"/>
      <c r="D310" s="513"/>
      <c r="E310" s="533"/>
      <c r="F310" s="533"/>
      <c r="G310" s="533"/>
    </row>
    <row r="311" spans="1:7" x14ac:dyDescent="0.35">
      <c r="A311" s="513"/>
      <c r="B311" s="524"/>
      <c r="C311" s="513"/>
      <c r="D311" s="513"/>
      <c r="E311" s="533"/>
      <c r="F311" s="533"/>
      <c r="G311" s="533"/>
    </row>
    <row r="312" spans="1:7" x14ac:dyDescent="0.35">
      <c r="A312" s="513"/>
      <c r="B312" s="524"/>
      <c r="C312" s="513"/>
      <c r="D312" s="513"/>
      <c r="E312" s="533"/>
      <c r="F312" s="533"/>
      <c r="G312" s="533"/>
    </row>
    <row r="313" spans="1:7" x14ac:dyDescent="0.35">
      <c r="A313" s="523"/>
      <c r="B313" s="523"/>
      <c r="C313" s="523"/>
      <c r="D313" s="523"/>
      <c r="E313" s="523"/>
      <c r="F313" s="523"/>
      <c r="G313" s="523"/>
    </row>
    <row r="314" spans="1:7" x14ac:dyDescent="0.35">
      <c r="A314" s="513"/>
      <c r="B314" s="524"/>
      <c r="C314" s="513"/>
      <c r="D314" s="513"/>
      <c r="E314" s="533"/>
      <c r="F314" s="533"/>
      <c r="G314" s="533"/>
    </row>
    <row r="315" spans="1:7" x14ac:dyDescent="0.35">
      <c r="A315" s="513"/>
      <c r="B315" s="552"/>
      <c r="C315" s="513"/>
      <c r="D315" s="513"/>
      <c r="E315" s="533"/>
      <c r="F315" s="533"/>
      <c r="G315" s="533"/>
    </row>
    <row r="316" spans="1:7" x14ac:dyDescent="0.35">
      <c r="A316" s="513"/>
      <c r="B316" s="524"/>
      <c r="C316" s="513"/>
      <c r="D316" s="513"/>
      <c r="E316" s="533"/>
      <c r="F316" s="533"/>
      <c r="G316" s="533"/>
    </row>
    <row r="317" spans="1:7" x14ac:dyDescent="0.35">
      <c r="A317" s="513"/>
      <c r="B317" s="524"/>
      <c r="C317" s="513"/>
      <c r="D317" s="513"/>
      <c r="E317" s="533"/>
      <c r="F317" s="533"/>
      <c r="G317" s="533"/>
    </row>
    <row r="318" spans="1:7" x14ac:dyDescent="0.35">
      <c r="A318" s="513"/>
      <c r="B318" s="524"/>
      <c r="C318" s="513"/>
      <c r="D318" s="513"/>
      <c r="E318" s="533"/>
      <c r="F318" s="533"/>
      <c r="G318" s="533"/>
    </row>
    <row r="319" spans="1:7" x14ac:dyDescent="0.35">
      <c r="A319" s="513"/>
      <c r="B319" s="524"/>
      <c r="C319" s="513"/>
      <c r="D319" s="513"/>
      <c r="E319" s="533"/>
      <c r="F319" s="533"/>
      <c r="G319" s="533"/>
    </row>
    <row r="320" spans="1:7" x14ac:dyDescent="0.35">
      <c r="A320" s="513"/>
      <c r="B320" s="524"/>
      <c r="C320" s="513"/>
      <c r="D320" s="513"/>
      <c r="E320" s="533"/>
      <c r="F320" s="533"/>
      <c r="G320" s="533"/>
    </row>
    <row r="321" spans="1:7" x14ac:dyDescent="0.35">
      <c r="A321" s="513"/>
      <c r="B321" s="524"/>
      <c r="C321" s="513"/>
      <c r="D321" s="513"/>
      <c r="E321" s="533"/>
      <c r="F321" s="533"/>
      <c r="G321" s="533"/>
    </row>
    <row r="322" spans="1:7" x14ac:dyDescent="0.35">
      <c r="A322" s="513"/>
      <c r="B322" s="524"/>
      <c r="C322" s="513"/>
      <c r="D322" s="513"/>
      <c r="E322" s="533"/>
      <c r="F322" s="533"/>
      <c r="G322" s="533"/>
    </row>
    <row r="323" spans="1:7" x14ac:dyDescent="0.35">
      <c r="A323" s="523"/>
      <c r="B323" s="523"/>
      <c r="C323" s="523"/>
      <c r="D323" s="523"/>
      <c r="E323" s="523"/>
      <c r="F323" s="523"/>
      <c r="G323" s="523"/>
    </row>
    <row r="324" spans="1:7" x14ac:dyDescent="0.35">
      <c r="A324" s="513"/>
      <c r="B324" s="524"/>
      <c r="C324" s="513"/>
      <c r="D324" s="513"/>
      <c r="E324" s="533"/>
      <c r="F324" s="533"/>
      <c r="G324" s="533"/>
    </row>
    <row r="325" spans="1:7" x14ac:dyDescent="0.35">
      <c r="A325" s="513"/>
      <c r="B325" s="552"/>
      <c r="C325" s="513"/>
      <c r="D325" s="513"/>
      <c r="E325" s="533"/>
      <c r="F325" s="533"/>
      <c r="G325" s="533"/>
    </row>
    <row r="326" spans="1:7" x14ac:dyDescent="0.35">
      <c r="A326" s="513"/>
      <c r="B326" s="524"/>
      <c r="C326" s="513"/>
      <c r="D326" s="513"/>
      <c r="E326" s="533"/>
      <c r="F326" s="533"/>
      <c r="G326" s="533"/>
    </row>
    <row r="327" spans="1:7" x14ac:dyDescent="0.35">
      <c r="A327" s="513"/>
      <c r="B327" s="513"/>
      <c r="C327" s="513"/>
      <c r="D327" s="513"/>
      <c r="E327" s="533"/>
      <c r="F327" s="533"/>
      <c r="G327" s="533"/>
    </row>
    <row r="328" spans="1:7" x14ac:dyDescent="0.35">
      <c r="A328" s="513"/>
      <c r="B328" s="524"/>
      <c r="C328" s="513"/>
      <c r="D328" s="513"/>
      <c r="E328" s="533"/>
      <c r="F328" s="533"/>
      <c r="G328" s="533"/>
    </row>
    <row r="329" spans="1:7" x14ac:dyDescent="0.35">
      <c r="A329" s="513"/>
      <c r="B329" s="513"/>
      <c r="C329" s="534"/>
      <c r="D329" s="513"/>
      <c r="E329" s="504"/>
      <c r="F329" s="504"/>
      <c r="G329" s="504"/>
    </row>
    <row r="330" spans="1:7" x14ac:dyDescent="0.35">
      <c r="A330" s="513"/>
      <c r="B330" s="513"/>
      <c r="C330" s="534"/>
      <c r="D330" s="513"/>
      <c r="E330" s="504"/>
      <c r="F330" s="504"/>
      <c r="G330" s="504"/>
    </row>
    <row r="331" spans="1:7" x14ac:dyDescent="0.35">
      <c r="A331" s="513"/>
      <c r="B331" s="513"/>
      <c r="C331" s="534"/>
      <c r="D331" s="513"/>
      <c r="E331" s="504"/>
      <c r="F331" s="504"/>
      <c r="G331" s="504"/>
    </row>
    <row r="332" spans="1:7" x14ac:dyDescent="0.35">
      <c r="A332" s="513"/>
      <c r="B332" s="513"/>
      <c r="C332" s="534"/>
      <c r="D332" s="513"/>
      <c r="E332" s="504"/>
      <c r="F332" s="504"/>
      <c r="G332" s="504"/>
    </row>
    <row r="333" spans="1:7" x14ac:dyDescent="0.35">
      <c r="A333" s="513"/>
      <c r="B333" s="513"/>
      <c r="C333" s="534"/>
      <c r="D333" s="513"/>
      <c r="E333" s="504"/>
      <c r="F333" s="504"/>
      <c r="G333" s="504"/>
    </row>
    <row r="334" spans="1:7" x14ac:dyDescent="0.35">
      <c r="A334" s="513"/>
      <c r="B334" s="513"/>
      <c r="C334" s="534"/>
      <c r="D334" s="513"/>
      <c r="E334" s="504"/>
      <c r="F334" s="504"/>
      <c r="G334" s="504"/>
    </row>
    <row r="335" spans="1:7" x14ac:dyDescent="0.35">
      <c r="A335" s="513"/>
      <c r="B335" s="513"/>
      <c r="C335" s="534"/>
      <c r="D335" s="513"/>
      <c r="E335" s="504"/>
      <c r="F335" s="504"/>
      <c r="G335" s="504"/>
    </row>
    <row r="336" spans="1:7" x14ac:dyDescent="0.35">
      <c r="A336" s="513"/>
      <c r="B336" s="513"/>
      <c r="C336" s="534"/>
      <c r="D336" s="513"/>
      <c r="E336" s="504"/>
      <c r="F336" s="504"/>
      <c r="G336" s="504"/>
    </row>
    <row r="337" spans="1:7" x14ac:dyDescent="0.35">
      <c r="A337" s="513"/>
      <c r="B337" s="513"/>
      <c r="C337" s="534"/>
      <c r="D337" s="513"/>
      <c r="E337" s="504"/>
      <c r="F337" s="504"/>
      <c r="G337" s="504"/>
    </row>
    <row r="338" spans="1:7" x14ac:dyDescent="0.35">
      <c r="A338" s="513"/>
      <c r="B338" s="513"/>
      <c r="C338" s="534"/>
      <c r="D338" s="513"/>
      <c r="E338" s="504"/>
      <c r="F338" s="504"/>
      <c r="G338" s="504"/>
    </row>
    <row r="339" spans="1:7" x14ac:dyDescent="0.35">
      <c r="A339" s="513"/>
      <c r="B339" s="513"/>
      <c r="C339" s="534"/>
      <c r="D339" s="513"/>
      <c r="E339" s="504"/>
      <c r="F339" s="504"/>
      <c r="G339" s="504"/>
    </row>
    <row r="340" spans="1:7" x14ac:dyDescent="0.35">
      <c r="A340" s="513"/>
      <c r="B340" s="513"/>
      <c r="C340" s="534"/>
      <c r="D340" s="513"/>
      <c r="E340" s="504"/>
      <c r="F340" s="504"/>
      <c r="G340" s="504"/>
    </row>
    <row r="341" spans="1:7" x14ac:dyDescent="0.35">
      <c r="A341" s="513"/>
      <c r="B341" s="513"/>
      <c r="C341" s="534"/>
      <c r="D341" s="513"/>
      <c r="E341" s="504"/>
      <c r="F341" s="504"/>
      <c r="G341" s="504"/>
    </row>
    <row r="342" spans="1:7" x14ac:dyDescent="0.35">
      <c r="A342" s="513"/>
      <c r="B342" s="513"/>
      <c r="C342" s="534"/>
      <c r="D342" s="513"/>
      <c r="E342" s="504"/>
      <c r="F342" s="504"/>
      <c r="G342" s="504"/>
    </row>
    <row r="343" spans="1:7" x14ac:dyDescent="0.35">
      <c r="A343" s="513"/>
      <c r="B343" s="513"/>
      <c r="C343" s="534"/>
      <c r="D343" s="513"/>
      <c r="E343" s="504"/>
      <c r="F343" s="504"/>
      <c r="G343" s="504"/>
    </row>
    <row r="344" spans="1:7" x14ac:dyDescent="0.35">
      <c r="A344" s="513"/>
      <c r="B344" s="513"/>
      <c r="C344" s="534"/>
      <c r="D344" s="513"/>
      <c r="E344" s="504"/>
      <c r="F344" s="504"/>
      <c r="G344" s="504"/>
    </row>
    <row r="345" spans="1:7" x14ac:dyDescent="0.35">
      <c r="A345" s="513"/>
      <c r="B345" s="513"/>
      <c r="C345" s="534"/>
      <c r="D345" s="513"/>
      <c r="E345" s="504"/>
      <c r="F345" s="504"/>
      <c r="G345" s="504"/>
    </row>
    <row r="346" spans="1:7" x14ac:dyDescent="0.35">
      <c r="A346" s="513"/>
      <c r="B346" s="513"/>
      <c r="C346" s="534"/>
      <c r="D346" s="513"/>
      <c r="E346" s="504"/>
      <c r="F346" s="504"/>
      <c r="G346" s="504"/>
    </row>
    <row r="347" spans="1:7" x14ac:dyDescent="0.35">
      <c r="A347" s="513"/>
      <c r="B347" s="513"/>
      <c r="C347" s="534"/>
      <c r="D347" s="513"/>
      <c r="E347" s="504"/>
      <c r="F347" s="504"/>
      <c r="G347" s="504"/>
    </row>
    <row r="348" spans="1:7" x14ac:dyDescent="0.35">
      <c r="A348" s="513"/>
      <c r="B348" s="513"/>
      <c r="C348" s="534"/>
      <c r="D348" s="513"/>
      <c r="E348" s="504"/>
      <c r="F348" s="504"/>
      <c r="G348" s="504"/>
    </row>
    <row r="349" spans="1:7" x14ac:dyDescent="0.35">
      <c r="A349" s="513"/>
      <c r="B349" s="513"/>
      <c r="C349" s="534"/>
      <c r="D349" s="513"/>
      <c r="E349" s="504"/>
      <c r="F349" s="504"/>
      <c r="G349" s="504"/>
    </row>
    <row r="350" spans="1:7" x14ac:dyDescent="0.35">
      <c r="A350" s="513"/>
      <c r="B350" s="513"/>
      <c r="C350" s="534"/>
      <c r="D350" s="513"/>
      <c r="E350" s="504"/>
      <c r="F350" s="504"/>
      <c r="G350" s="504"/>
    </row>
    <row r="351" spans="1:7" x14ac:dyDescent="0.35">
      <c r="A351" s="513"/>
      <c r="B351" s="513"/>
      <c r="C351" s="534"/>
      <c r="D351" s="513"/>
      <c r="E351" s="504"/>
      <c r="F351" s="504"/>
      <c r="G351" s="504"/>
    </row>
    <row r="352" spans="1:7" x14ac:dyDescent="0.35">
      <c r="A352" s="513"/>
      <c r="B352" s="513"/>
      <c r="C352" s="534"/>
      <c r="D352" s="513"/>
      <c r="E352" s="504"/>
      <c r="F352" s="504"/>
      <c r="G352" s="504"/>
    </row>
    <row r="353" spans="1:7" x14ac:dyDescent="0.35">
      <c r="A353" s="513"/>
      <c r="B353" s="513"/>
      <c r="C353" s="534"/>
      <c r="D353" s="513"/>
      <c r="E353" s="504"/>
      <c r="F353" s="504"/>
      <c r="G353" s="504"/>
    </row>
    <row r="354" spans="1:7" x14ac:dyDescent="0.35">
      <c r="A354" s="513"/>
      <c r="B354" s="513"/>
      <c r="C354" s="534"/>
      <c r="D354" s="513"/>
      <c r="E354" s="504"/>
      <c r="F354" s="504"/>
      <c r="G354" s="504"/>
    </row>
    <row r="355" spans="1:7" x14ac:dyDescent="0.35">
      <c r="A355" s="513"/>
      <c r="B355" s="513"/>
      <c r="C355" s="534"/>
      <c r="D355" s="513"/>
      <c r="E355" s="504"/>
      <c r="F355" s="504"/>
      <c r="G355" s="504"/>
    </row>
    <row r="356" spans="1:7" x14ac:dyDescent="0.35">
      <c r="A356" s="513"/>
      <c r="B356" s="513"/>
      <c r="C356" s="534"/>
      <c r="D356" s="513"/>
      <c r="E356" s="504"/>
      <c r="F356" s="504"/>
      <c r="G356" s="504"/>
    </row>
    <row r="357" spans="1:7" x14ac:dyDescent="0.35">
      <c r="A357" s="513"/>
      <c r="B357" s="513"/>
      <c r="C357" s="534"/>
      <c r="D357" s="513"/>
      <c r="E357" s="504"/>
      <c r="F357" s="504"/>
      <c r="G357" s="504"/>
    </row>
    <row r="358" spans="1:7" x14ac:dyDescent="0.35">
      <c r="A358" s="513"/>
      <c r="B358" s="513"/>
      <c r="C358" s="534"/>
      <c r="D358" s="513"/>
      <c r="E358" s="504"/>
      <c r="F358" s="504"/>
      <c r="G358" s="504"/>
    </row>
    <row r="359" spans="1:7" x14ac:dyDescent="0.35">
      <c r="A359" s="513"/>
      <c r="B359" s="513"/>
      <c r="C359" s="534"/>
      <c r="D359" s="513"/>
      <c r="E359" s="504"/>
      <c r="F359" s="504"/>
      <c r="G359" s="504"/>
    </row>
    <row r="360" spans="1:7" x14ac:dyDescent="0.35">
      <c r="A360" s="513"/>
      <c r="B360" s="513"/>
      <c r="C360" s="534"/>
      <c r="D360" s="513"/>
      <c r="E360" s="504"/>
      <c r="F360" s="504"/>
      <c r="G360" s="504"/>
    </row>
    <row r="361" spans="1:7" x14ac:dyDescent="0.35">
      <c r="A361" s="513"/>
      <c r="B361" s="513"/>
      <c r="C361" s="534"/>
      <c r="D361" s="513"/>
      <c r="E361" s="504"/>
      <c r="F361" s="504"/>
      <c r="G361" s="504"/>
    </row>
    <row r="362" spans="1:7" x14ac:dyDescent="0.35">
      <c r="A362" s="513"/>
      <c r="B362" s="513"/>
      <c r="C362" s="534"/>
      <c r="D362" s="513"/>
      <c r="E362" s="504"/>
      <c r="F362" s="504"/>
      <c r="G362" s="504"/>
    </row>
    <row r="363" spans="1:7" x14ac:dyDescent="0.35">
      <c r="A363" s="513"/>
      <c r="B363" s="513"/>
      <c r="C363" s="534"/>
      <c r="D363" s="513"/>
      <c r="E363" s="504"/>
      <c r="F363" s="504"/>
      <c r="G363" s="504"/>
    </row>
    <row r="364" spans="1:7" x14ac:dyDescent="0.35">
      <c r="A364" s="513"/>
      <c r="B364" s="513"/>
      <c r="C364" s="534"/>
      <c r="D364" s="513"/>
      <c r="E364" s="504"/>
      <c r="F364" s="504"/>
      <c r="G364" s="504"/>
    </row>
    <row r="365" spans="1:7" x14ac:dyDescent="0.35">
      <c r="A365" s="513"/>
      <c r="B365" s="513"/>
      <c r="C365" s="534"/>
      <c r="D365" s="513"/>
      <c r="E365" s="504"/>
      <c r="F365" s="504"/>
      <c r="G365" s="504"/>
    </row>
    <row r="366" spans="1:7" x14ac:dyDescent="0.35">
      <c r="A366" s="513"/>
      <c r="B366" s="513"/>
      <c r="C366" s="534"/>
      <c r="D366" s="513"/>
      <c r="E366" s="504"/>
      <c r="F366" s="504"/>
      <c r="G366" s="504"/>
    </row>
    <row r="367" spans="1:7" x14ac:dyDescent="0.35">
      <c r="A367" s="513"/>
      <c r="B367" s="513"/>
      <c r="C367" s="534"/>
      <c r="D367" s="513"/>
      <c r="E367" s="504"/>
      <c r="F367" s="504"/>
      <c r="G367" s="504"/>
    </row>
    <row r="368" spans="1:7" x14ac:dyDescent="0.35">
      <c r="A368" s="513"/>
      <c r="B368" s="513"/>
      <c r="C368" s="534"/>
      <c r="D368" s="513"/>
      <c r="E368" s="504"/>
      <c r="F368" s="504"/>
      <c r="G368" s="504"/>
    </row>
    <row r="369" spans="1:7" x14ac:dyDescent="0.35">
      <c r="A369" s="513"/>
      <c r="B369" s="513"/>
      <c r="C369" s="534"/>
      <c r="D369" s="513"/>
      <c r="E369" s="504"/>
      <c r="F369" s="504"/>
      <c r="G369" s="504"/>
    </row>
    <row r="370" spans="1:7" x14ac:dyDescent="0.35">
      <c r="A370" s="513"/>
      <c r="B370" s="513"/>
      <c r="C370" s="534"/>
      <c r="D370" s="513"/>
      <c r="E370" s="504"/>
      <c r="F370" s="504"/>
      <c r="G370" s="504"/>
    </row>
    <row r="371" spans="1:7" x14ac:dyDescent="0.35">
      <c r="A371" s="513"/>
      <c r="B371" s="513"/>
      <c r="C371" s="534"/>
      <c r="D371" s="513"/>
      <c r="E371" s="504"/>
      <c r="F371" s="504"/>
      <c r="G371" s="504"/>
    </row>
    <row r="372" spans="1:7" x14ac:dyDescent="0.35">
      <c r="A372" s="513"/>
      <c r="B372" s="513"/>
      <c r="C372" s="534"/>
      <c r="D372" s="513"/>
      <c r="E372" s="504"/>
      <c r="F372" s="504"/>
      <c r="G372" s="504"/>
    </row>
    <row r="373" spans="1:7" x14ac:dyDescent="0.35">
      <c r="A373" s="513"/>
      <c r="B373" s="513"/>
      <c r="C373" s="534"/>
      <c r="D373" s="513"/>
      <c r="E373" s="504"/>
      <c r="F373" s="504"/>
      <c r="G373" s="504"/>
    </row>
    <row r="374" spans="1:7" x14ac:dyDescent="0.35">
      <c r="A374" s="513"/>
      <c r="B374" s="513"/>
      <c r="C374" s="534"/>
      <c r="D374" s="513"/>
      <c r="E374" s="504"/>
      <c r="F374" s="504"/>
      <c r="G374" s="504"/>
    </row>
    <row r="375" spans="1:7" x14ac:dyDescent="0.35">
      <c r="A375" s="513"/>
      <c r="B375" s="513"/>
      <c r="C375" s="534"/>
      <c r="D375" s="513"/>
      <c r="E375" s="504"/>
      <c r="F375" s="504"/>
      <c r="G375" s="504"/>
    </row>
    <row r="376" spans="1:7" x14ac:dyDescent="0.35">
      <c r="A376" s="513"/>
      <c r="B376" s="513"/>
      <c r="C376" s="534"/>
      <c r="D376" s="513"/>
      <c r="E376" s="504"/>
      <c r="F376" s="504"/>
      <c r="G376" s="504"/>
    </row>
    <row r="377" spans="1:7" x14ac:dyDescent="0.35">
      <c r="A377" s="513"/>
      <c r="B377" s="513"/>
      <c r="C377" s="534"/>
      <c r="D377" s="513"/>
      <c r="E377" s="504"/>
      <c r="F377" s="504"/>
      <c r="G377" s="504"/>
    </row>
    <row r="378" spans="1:7" x14ac:dyDescent="0.35">
      <c r="A378" s="513"/>
      <c r="B378" s="513"/>
      <c r="C378" s="534"/>
      <c r="D378" s="513"/>
      <c r="E378" s="504"/>
      <c r="F378" s="504"/>
      <c r="G378" s="504"/>
    </row>
    <row r="379" spans="1:7" ht="18.5" x14ac:dyDescent="0.35">
      <c r="A379" s="540"/>
      <c r="B379" s="541"/>
      <c r="C379" s="540"/>
      <c r="D379" s="540"/>
      <c r="E379" s="540"/>
      <c r="F379" s="540"/>
      <c r="G379" s="540"/>
    </row>
    <row r="380" spans="1:7" x14ac:dyDescent="0.35">
      <c r="A380" s="523"/>
      <c r="B380" s="523"/>
      <c r="C380" s="523"/>
      <c r="D380" s="523"/>
      <c r="E380" s="523"/>
      <c r="F380" s="523"/>
      <c r="G380" s="523"/>
    </row>
    <row r="381" spans="1:7" x14ac:dyDescent="0.35">
      <c r="A381" s="513"/>
      <c r="B381" s="513"/>
      <c r="C381" s="532"/>
      <c r="D381" s="527"/>
      <c r="E381" s="527"/>
      <c r="F381" s="505"/>
      <c r="G381" s="505"/>
    </row>
    <row r="382" spans="1:7" x14ac:dyDescent="0.35">
      <c r="A382" s="527"/>
      <c r="B382" s="513"/>
      <c r="C382" s="513"/>
      <c r="D382" s="527"/>
      <c r="E382" s="527"/>
      <c r="F382" s="505"/>
      <c r="G382" s="505"/>
    </row>
    <row r="383" spans="1:7" x14ac:dyDescent="0.35">
      <c r="A383" s="513"/>
      <c r="B383" s="513"/>
      <c r="C383" s="513"/>
      <c r="D383" s="527"/>
      <c r="E383" s="527"/>
      <c r="F383" s="505"/>
      <c r="G383" s="505"/>
    </row>
    <row r="384" spans="1:7" x14ac:dyDescent="0.35">
      <c r="A384" s="513"/>
      <c r="B384" s="524"/>
      <c r="C384" s="532"/>
      <c r="D384" s="532"/>
      <c r="E384" s="527"/>
      <c r="F384" s="525"/>
      <c r="G384" s="525"/>
    </row>
    <row r="385" spans="1:7" x14ac:dyDescent="0.35">
      <c r="A385" s="513"/>
      <c r="B385" s="524"/>
      <c r="C385" s="532"/>
      <c r="D385" s="532"/>
      <c r="E385" s="527"/>
      <c r="F385" s="525"/>
      <c r="G385" s="525"/>
    </row>
    <row r="386" spans="1:7" x14ac:dyDescent="0.35">
      <c r="A386" s="513"/>
      <c r="B386" s="524"/>
      <c r="C386" s="532"/>
      <c r="D386" s="532"/>
      <c r="E386" s="527"/>
      <c r="F386" s="525"/>
      <c r="G386" s="525"/>
    </row>
    <row r="387" spans="1:7" x14ac:dyDescent="0.35">
      <c r="A387" s="513"/>
      <c r="B387" s="524"/>
      <c r="C387" s="532"/>
      <c r="D387" s="532"/>
      <c r="E387" s="527"/>
      <c r="F387" s="525"/>
      <c r="G387" s="525"/>
    </row>
    <row r="388" spans="1:7" x14ac:dyDescent="0.35">
      <c r="A388" s="513"/>
      <c r="B388" s="524"/>
      <c r="C388" s="532"/>
      <c r="D388" s="532"/>
      <c r="E388" s="527"/>
      <c r="F388" s="525"/>
      <c r="G388" s="525"/>
    </row>
    <row r="389" spans="1:7" x14ac:dyDescent="0.35">
      <c r="A389" s="513"/>
      <c r="B389" s="524"/>
      <c r="C389" s="532"/>
      <c r="D389" s="532"/>
      <c r="E389" s="527"/>
      <c r="F389" s="525"/>
      <c r="G389" s="525"/>
    </row>
    <row r="390" spans="1:7" x14ac:dyDescent="0.35">
      <c r="A390" s="513"/>
      <c r="B390" s="524"/>
      <c r="C390" s="532"/>
      <c r="D390" s="532"/>
      <c r="E390" s="527"/>
      <c r="F390" s="525"/>
      <c r="G390" s="525"/>
    </row>
    <row r="391" spans="1:7" x14ac:dyDescent="0.35">
      <c r="A391" s="513"/>
      <c r="B391" s="524"/>
      <c r="C391" s="532"/>
      <c r="D391" s="544"/>
      <c r="E391" s="527"/>
      <c r="F391" s="525"/>
      <c r="G391" s="525"/>
    </row>
    <row r="392" spans="1:7" x14ac:dyDescent="0.35">
      <c r="A392" s="513"/>
      <c r="B392" s="524"/>
      <c r="C392" s="532"/>
      <c r="D392" s="544"/>
      <c r="E392" s="527"/>
      <c r="F392" s="525"/>
      <c r="G392" s="525"/>
    </row>
    <row r="393" spans="1:7" x14ac:dyDescent="0.35">
      <c r="A393" s="513"/>
      <c r="B393" s="524"/>
      <c r="C393" s="532"/>
      <c r="D393" s="544"/>
      <c r="E393" s="524"/>
      <c r="F393" s="525"/>
      <c r="G393" s="525"/>
    </row>
    <row r="394" spans="1:7" x14ac:dyDescent="0.35">
      <c r="A394" s="513"/>
      <c r="B394" s="524"/>
      <c r="C394" s="532"/>
      <c r="D394" s="544"/>
      <c r="E394" s="524"/>
      <c r="F394" s="525"/>
      <c r="G394" s="525"/>
    </row>
    <row r="395" spans="1:7" x14ac:dyDescent="0.35">
      <c r="A395" s="513"/>
      <c r="B395" s="524"/>
      <c r="C395" s="532"/>
      <c r="D395" s="544"/>
      <c r="E395" s="524"/>
      <c r="F395" s="525"/>
      <c r="G395" s="525"/>
    </row>
    <row r="396" spans="1:7" x14ac:dyDescent="0.35">
      <c r="A396" s="513"/>
      <c r="B396" s="524"/>
      <c r="C396" s="532"/>
      <c r="D396" s="544"/>
      <c r="E396" s="524"/>
      <c r="F396" s="525"/>
      <c r="G396" s="525"/>
    </row>
    <row r="397" spans="1:7" x14ac:dyDescent="0.35">
      <c r="A397" s="513"/>
      <c r="B397" s="524"/>
      <c r="C397" s="532"/>
      <c r="D397" s="544"/>
      <c r="E397" s="524"/>
      <c r="F397" s="525"/>
      <c r="G397" s="525"/>
    </row>
    <row r="398" spans="1:7" x14ac:dyDescent="0.35">
      <c r="A398" s="513"/>
      <c r="B398" s="524"/>
      <c r="C398" s="532"/>
      <c r="D398" s="544"/>
      <c r="E398" s="524"/>
      <c r="F398" s="525"/>
      <c r="G398" s="525"/>
    </row>
    <row r="399" spans="1:7" x14ac:dyDescent="0.35">
      <c r="A399" s="513"/>
      <c r="B399" s="524"/>
      <c r="C399" s="532"/>
      <c r="D399" s="544"/>
      <c r="E399" s="513"/>
      <c r="F399" s="525"/>
      <c r="G399" s="525"/>
    </row>
    <row r="400" spans="1:7" x14ac:dyDescent="0.35">
      <c r="A400" s="513"/>
      <c r="B400" s="524"/>
      <c r="C400" s="532"/>
      <c r="D400" s="544"/>
      <c r="E400" s="545"/>
      <c r="F400" s="525"/>
      <c r="G400" s="525"/>
    </row>
    <row r="401" spans="1:7" x14ac:dyDescent="0.35">
      <c r="A401" s="513"/>
      <c r="B401" s="524"/>
      <c r="C401" s="532"/>
      <c r="D401" s="544"/>
      <c r="E401" s="545"/>
      <c r="F401" s="525"/>
      <c r="G401" s="525"/>
    </row>
    <row r="402" spans="1:7" x14ac:dyDescent="0.35">
      <c r="A402" s="513"/>
      <c r="B402" s="524"/>
      <c r="C402" s="532"/>
      <c r="D402" s="544"/>
      <c r="E402" s="545"/>
      <c r="F402" s="525"/>
      <c r="G402" s="525"/>
    </row>
    <row r="403" spans="1:7" x14ac:dyDescent="0.35">
      <c r="A403" s="513"/>
      <c r="B403" s="524"/>
      <c r="C403" s="532"/>
      <c r="D403" s="544"/>
      <c r="E403" s="545"/>
      <c r="F403" s="525"/>
      <c r="G403" s="525"/>
    </row>
    <row r="404" spans="1:7" x14ac:dyDescent="0.35">
      <c r="A404" s="513"/>
      <c r="B404" s="524"/>
      <c r="C404" s="532"/>
      <c r="D404" s="544"/>
      <c r="E404" s="545"/>
      <c r="F404" s="525"/>
      <c r="G404" s="525"/>
    </row>
    <row r="405" spans="1:7" x14ac:dyDescent="0.35">
      <c r="A405" s="513"/>
      <c r="B405" s="524"/>
      <c r="C405" s="532"/>
      <c r="D405" s="544"/>
      <c r="E405" s="545"/>
      <c r="F405" s="525"/>
      <c r="G405" s="525"/>
    </row>
    <row r="406" spans="1:7" x14ac:dyDescent="0.35">
      <c r="A406" s="513"/>
      <c r="B406" s="524"/>
      <c r="C406" s="532"/>
      <c r="D406" s="544"/>
      <c r="E406" s="545"/>
      <c r="F406" s="525"/>
      <c r="G406" s="525"/>
    </row>
    <row r="407" spans="1:7" x14ac:dyDescent="0.35">
      <c r="A407" s="513"/>
      <c r="B407" s="524"/>
      <c r="C407" s="532"/>
      <c r="D407" s="544"/>
      <c r="E407" s="545"/>
      <c r="F407" s="525"/>
      <c r="G407" s="525"/>
    </row>
    <row r="408" spans="1:7" x14ac:dyDescent="0.35">
      <c r="A408" s="513"/>
      <c r="B408" s="546"/>
      <c r="C408" s="547"/>
      <c r="D408" s="548"/>
      <c r="E408" s="545"/>
      <c r="F408" s="549"/>
      <c r="G408" s="549"/>
    </row>
    <row r="409" spans="1:7" x14ac:dyDescent="0.35">
      <c r="A409" s="523"/>
      <c r="B409" s="523"/>
      <c r="C409" s="523"/>
      <c r="D409" s="523"/>
      <c r="E409" s="523"/>
      <c r="F409" s="523"/>
      <c r="G409" s="523"/>
    </row>
    <row r="410" spans="1:7" x14ac:dyDescent="0.35">
      <c r="A410" s="513"/>
      <c r="B410" s="513"/>
      <c r="C410" s="534"/>
      <c r="D410" s="513"/>
      <c r="E410" s="513"/>
      <c r="F410" s="513"/>
      <c r="G410" s="513"/>
    </row>
    <row r="411" spans="1:7" x14ac:dyDescent="0.35">
      <c r="A411" s="513"/>
      <c r="B411" s="513"/>
      <c r="C411" s="513"/>
      <c r="D411" s="513"/>
      <c r="E411" s="513"/>
      <c r="F411" s="513"/>
      <c r="G411" s="513"/>
    </row>
    <row r="412" spans="1:7" x14ac:dyDescent="0.35">
      <c r="A412" s="513"/>
      <c r="B412" s="524"/>
      <c r="C412" s="513"/>
      <c r="D412" s="513"/>
      <c r="E412" s="513"/>
      <c r="F412" s="513"/>
      <c r="G412" s="513"/>
    </row>
    <row r="413" spans="1:7" x14ac:dyDescent="0.35">
      <c r="A413" s="513"/>
      <c r="B413" s="513"/>
      <c r="C413" s="532"/>
      <c r="D413" s="544"/>
      <c r="E413" s="513"/>
      <c r="F413" s="525"/>
      <c r="G413" s="525"/>
    </row>
    <row r="414" spans="1:7" x14ac:dyDescent="0.35">
      <c r="A414" s="513"/>
      <c r="B414" s="513"/>
      <c r="C414" s="532"/>
      <c r="D414" s="544"/>
      <c r="E414" s="513"/>
      <c r="F414" s="525"/>
      <c r="G414" s="525"/>
    </row>
    <row r="415" spans="1:7" x14ac:dyDescent="0.35">
      <c r="A415" s="513"/>
      <c r="B415" s="513"/>
      <c r="C415" s="532"/>
      <c r="D415" s="544"/>
      <c r="E415" s="513"/>
      <c r="F415" s="525"/>
      <c r="G415" s="525"/>
    </row>
    <row r="416" spans="1:7" x14ac:dyDescent="0.35">
      <c r="A416" s="513"/>
      <c r="B416" s="513"/>
      <c r="C416" s="532"/>
      <c r="D416" s="544"/>
      <c r="E416" s="513"/>
      <c r="F416" s="525"/>
      <c r="G416" s="525"/>
    </row>
    <row r="417" spans="1:7" x14ac:dyDescent="0.35">
      <c r="A417" s="513"/>
      <c r="B417" s="513"/>
      <c r="C417" s="532"/>
      <c r="D417" s="544"/>
      <c r="E417" s="513"/>
      <c r="F417" s="525"/>
      <c r="G417" s="525"/>
    </row>
    <row r="418" spans="1:7" x14ac:dyDescent="0.35">
      <c r="A418" s="513"/>
      <c r="B418" s="513"/>
      <c r="C418" s="532"/>
      <c r="D418" s="544"/>
      <c r="E418" s="513"/>
      <c r="F418" s="525"/>
      <c r="G418" s="525"/>
    </row>
    <row r="419" spans="1:7" x14ac:dyDescent="0.35">
      <c r="A419" s="513"/>
      <c r="B419" s="513"/>
      <c r="C419" s="532"/>
      <c r="D419" s="544"/>
      <c r="E419" s="513"/>
      <c r="F419" s="525"/>
      <c r="G419" s="525"/>
    </row>
    <row r="420" spans="1:7" x14ac:dyDescent="0.35">
      <c r="A420" s="513"/>
      <c r="B420" s="513"/>
      <c r="C420" s="532"/>
      <c r="D420" s="544"/>
      <c r="E420" s="513"/>
      <c r="F420" s="525"/>
      <c r="G420" s="525"/>
    </row>
    <row r="421" spans="1:7" x14ac:dyDescent="0.35">
      <c r="A421" s="513"/>
      <c r="B421" s="546"/>
      <c r="C421" s="532"/>
      <c r="D421" s="544"/>
      <c r="E421" s="513"/>
      <c r="F421" s="534"/>
      <c r="G421" s="534"/>
    </row>
    <row r="422" spans="1:7" x14ac:dyDescent="0.35">
      <c r="A422" s="513"/>
      <c r="B422" s="531"/>
      <c r="C422" s="532"/>
      <c r="D422" s="544"/>
      <c r="E422" s="513"/>
      <c r="F422" s="525"/>
      <c r="G422" s="525"/>
    </row>
    <row r="423" spans="1:7" x14ac:dyDescent="0.35">
      <c r="A423" s="513"/>
      <c r="B423" s="531"/>
      <c r="C423" s="532"/>
      <c r="D423" s="544"/>
      <c r="E423" s="513"/>
      <c r="F423" s="525"/>
      <c r="G423" s="525"/>
    </row>
    <row r="424" spans="1:7" x14ac:dyDescent="0.35">
      <c r="A424" s="513"/>
      <c r="B424" s="531"/>
      <c r="C424" s="532"/>
      <c r="D424" s="544"/>
      <c r="E424" s="513"/>
      <c r="F424" s="525"/>
      <c r="G424" s="525"/>
    </row>
    <row r="425" spans="1:7" x14ac:dyDescent="0.35">
      <c r="A425" s="513"/>
      <c r="B425" s="531"/>
      <c r="C425" s="532"/>
      <c r="D425" s="544"/>
      <c r="E425" s="513"/>
      <c r="F425" s="525"/>
      <c r="G425" s="525"/>
    </row>
    <row r="426" spans="1:7" x14ac:dyDescent="0.35">
      <c r="A426" s="513"/>
      <c r="B426" s="531"/>
      <c r="C426" s="532"/>
      <c r="D426" s="544"/>
      <c r="E426" s="513"/>
      <c r="F426" s="525"/>
      <c r="G426" s="525"/>
    </row>
    <row r="427" spans="1:7" x14ac:dyDescent="0.35">
      <c r="A427" s="513"/>
      <c r="B427" s="531"/>
      <c r="C427" s="532"/>
      <c r="D427" s="544"/>
      <c r="E427" s="513"/>
      <c r="F427" s="525"/>
      <c r="G427" s="525"/>
    </row>
    <row r="428" spans="1:7" x14ac:dyDescent="0.35">
      <c r="A428" s="513"/>
      <c r="B428" s="531"/>
      <c r="C428" s="513"/>
      <c r="D428" s="513"/>
      <c r="E428" s="513"/>
      <c r="F428" s="550"/>
      <c r="G428" s="550"/>
    </row>
    <row r="429" spans="1:7" x14ac:dyDescent="0.35">
      <c r="A429" s="513"/>
      <c r="B429" s="531"/>
      <c r="C429" s="513"/>
      <c r="D429" s="513"/>
      <c r="E429" s="513"/>
      <c r="F429" s="550"/>
      <c r="G429" s="550"/>
    </row>
    <row r="430" spans="1:7" x14ac:dyDescent="0.35">
      <c r="A430" s="513"/>
      <c r="B430" s="531"/>
      <c r="C430" s="513"/>
      <c r="D430" s="513"/>
      <c r="E430" s="513"/>
      <c r="F430" s="545"/>
      <c r="G430" s="545"/>
    </row>
    <row r="431" spans="1:7" x14ac:dyDescent="0.35">
      <c r="A431" s="523"/>
      <c r="B431" s="523"/>
      <c r="C431" s="523"/>
      <c r="D431" s="523"/>
      <c r="E431" s="523"/>
      <c r="F431" s="523"/>
      <c r="G431" s="523"/>
    </row>
    <row r="432" spans="1:7" x14ac:dyDescent="0.35">
      <c r="A432" s="513"/>
      <c r="B432" s="513"/>
      <c r="C432" s="534"/>
      <c r="D432" s="513"/>
      <c r="E432" s="513"/>
      <c r="F432" s="513"/>
      <c r="G432" s="513"/>
    </row>
    <row r="433" spans="1:7" x14ac:dyDescent="0.35">
      <c r="A433" s="513"/>
      <c r="B433" s="513"/>
      <c r="C433" s="513"/>
      <c r="D433" s="513"/>
      <c r="E433" s="513"/>
      <c r="F433" s="513"/>
      <c r="G433" s="513"/>
    </row>
    <row r="434" spans="1:7" x14ac:dyDescent="0.35">
      <c r="A434" s="513"/>
      <c r="B434" s="524"/>
      <c r="C434" s="513"/>
      <c r="D434" s="513"/>
      <c r="E434" s="513"/>
      <c r="F434" s="513"/>
      <c r="G434" s="513"/>
    </row>
    <row r="435" spans="1:7" x14ac:dyDescent="0.35">
      <c r="A435" s="513"/>
      <c r="B435" s="513"/>
      <c r="C435" s="532"/>
      <c r="D435" s="544"/>
      <c r="E435" s="513"/>
      <c r="F435" s="525"/>
      <c r="G435" s="525"/>
    </row>
    <row r="436" spans="1:7" x14ac:dyDescent="0.35">
      <c r="A436" s="513"/>
      <c r="B436" s="513"/>
      <c r="C436" s="532"/>
      <c r="D436" s="544"/>
      <c r="E436" s="513"/>
      <c r="F436" s="525"/>
      <c r="G436" s="525"/>
    </row>
    <row r="437" spans="1:7" x14ac:dyDescent="0.35">
      <c r="A437" s="513"/>
      <c r="B437" s="513"/>
      <c r="C437" s="532"/>
      <c r="D437" s="544"/>
      <c r="E437" s="513"/>
      <c r="F437" s="525"/>
      <c r="G437" s="525"/>
    </row>
    <row r="438" spans="1:7" x14ac:dyDescent="0.35">
      <c r="A438" s="513"/>
      <c r="B438" s="513"/>
      <c r="C438" s="532"/>
      <c r="D438" s="544"/>
      <c r="E438" s="513"/>
      <c r="F438" s="525"/>
      <c r="G438" s="525"/>
    </row>
    <row r="439" spans="1:7" x14ac:dyDescent="0.35">
      <c r="A439" s="513"/>
      <c r="B439" s="513"/>
      <c r="C439" s="532"/>
      <c r="D439" s="544"/>
      <c r="E439" s="513"/>
      <c r="F439" s="525"/>
      <c r="G439" s="525"/>
    </row>
    <row r="440" spans="1:7" x14ac:dyDescent="0.35">
      <c r="A440" s="513"/>
      <c r="B440" s="513"/>
      <c r="C440" s="532"/>
      <c r="D440" s="544"/>
      <c r="E440" s="513"/>
      <c r="F440" s="525"/>
      <c r="G440" s="525"/>
    </row>
    <row r="441" spans="1:7" x14ac:dyDescent="0.35">
      <c r="A441" s="513"/>
      <c r="B441" s="513"/>
      <c r="C441" s="532"/>
      <c r="D441" s="544"/>
      <c r="E441" s="513"/>
      <c r="F441" s="525"/>
      <c r="G441" s="525"/>
    </row>
    <row r="442" spans="1:7" x14ac:dyDescent="0.35">
      <c r="A442" s="513"/>
      <c r="B442" s="513"/>
      <c r="C442" s="532"/>
      <c r="D442" s="544"/>
      <c r="E442" s="513"/>
      <c r="F442" s="525"/>
      <c r="G442" s="525"/>
    </row>
    <row r="443" spans="1:7" x14ac:dyDescent="0.35">
      <c r="A443" s="513"/>
      <c r="B443" s="546"/>
      <c r="C443" s="532"/>
      <c r="D443" s="544"/>
      <c r="E443" s="513"/>
      <c r="F443" s="534"/>
      <c r="G443" s="534"/>
    </row>
    <row r="444" spans="1:7" x14ac:dyDescent="0.35">
      <c r="A444" s="513"/>
      <c r="B444" s="531"/>
      <c r="C444" s="532"/>
      <c r="D444" s="544"/>
      <c r="E444" s="513"/>
      <c r="F444" s="525"/>
      <c r="G444" s="525"/>
    </row>
    <row r="445" spans="1:7" x14ac:dyDescent="0.35">
      <c r="A445" s="513"/>
      <c r="B445" s="531"/>
      <c r="C445" s="532"/>
      <c r="D445" s="544"/>
      <c r="E445" s="513"/>
      <c r="F445" s="525"/>
      <c r="G445" s="525"/>
    </row>
    <row r="446" spans="1:7" x14ac:dyDescent="0.35">
      <c r="A446" s="513"/>
      <c r="B446" s="531"/>
      <c r="C446" s="532"/>
      <c r="D446" s="544"/>
      <c r="E446" s="513"/>
      <c r="F446" s="525"/>
      <c r="G446" s="525"/>
    </row>
    <row r="447" spans="1:7" x14ac:dyDescent="0.35">
      <c r="A447" s="513"/>
      <c r="B447" s="531"/>
      <c r="C447" s="532"/>
      <c r="D447" s="544"/>
      <c r="E447" s="513"/>
      <c r="F447" s="525"/>
      <c r="G447" s="525"/>
    </row>
    <row r="448" spans="1:7" x14ac:dyDescent="0.35">
      <c r="A448" s="513"/>
      <c r="B448" s="531"/>
      <c r="C448" s="532"/>
      <c r="D448" s="544"/>
      <c r="E448" s="513"/>
      <c r="F448" s="525"/>
      <c r="G448" s="525"/>
    </row>
    <row r="449" spans="1:7" x14ac:dyDescent="0.35">
      <c r="A449" s="513"/>
      <c r="B449" s="531"/>
      <c r="C449" s="532"/>
      <c r="D449" s="544"/>
      <c r="E449" s="513"/>
      <c r="F449" s="525"/>
      <c r="G449" s="525"/>
    </row>
    <row r="450" spans="1:7" x14ac:dyDescent="0.35">
      <c r="A450" s="513"/>
      <c r="B450" s="531"/>
      <c r="C450" s="513"/>
      <c r="D450" s="513"/>
      <c r="E450" s="513"/>
      <c r="F450" s="525"/>
      <c r="G450" s="525"/>
    </row>
    <row r="451" spans="1:7" x14ac:dyDescent="0.35">
      <c r="A451" s="513"/>
      <c r="B451" s="531"/>
      <c r="C451" s="513"/>
      <c r="D451" s="513"/>
      <c r="E451" s="513"/>
      <c r="F451" s="525"/>
      <c r="G451" s="525"/>
    </row>
    <row r="452" spans="1:7" x14ac:dyDescent="0.35">
      <c r="A452" s="513"/>
      <c r="B452" s="531"/>
      <c r="C452" s="513"/>
      <c r="D452" s="513"/>
      <c r="E452" s="513"/>
      <c r="F452" s="525"/>
      <c r="G452" s="534"/>
    </row>
    <row r="453" spans="1:7" x14ac:dyDescent="0.35">
      <c r="A453" s="523"/>
      <c r="B453" s="523"/>
      <c r="C453" s="523"/>
      <c r="D453" s="523"/>
      <c r="E453" s="523"/>
      <c r="F453" s="523"/>
      <c r="G453" s="523"/>
    </row>
    <row r="454" spans="1:7" x14ac:dyDescent="0.35">
      <c r="A454" s="513"/>
      <c r="B454" s="524"/>
      <c r="C454" s="534"/>
      <c r="D454" s="534"/>
      <c r="E454" s="513"/>
      <c r="F454" s="513"/>
      <c r="G454" s="513"/>
    </row>
    <row r="455" spans="1:7" x14ac:dyDescent="0.35">
      <c r="A455" s="513"/>
      <c r="B455" s="524"/>
      <c r="C455" s="534"/>
      <c r="D455" s="534"/>
      <c r="E455" s="513"/>
      <c r="F455" s="513"/>
      <c r="G455" s="513"/>
    </row>
    <row r="456" spans="1:7" x14ac:dyDescent="0.35">
      <c r="A456" s="513"/>
      <c r="B456" s="524"/>
      <c r="C456" s="534"/>
      <c r="D456" s="534"/>
      <c r="E456" s="513"/>
      <c r="F456" s="513"/>
      <c r="G456" s="513"/>
    </row>
    <row r="457" spans="1:7" x14ac:dyDescent="0.35">
      <c r="A457" s="513"/>
      <c r="B457" s="524"/>
      <c r="C457" s="534"/>
      <c r="D457" s="534"/>
      <c r="E457" s="513"/>
      <c r="F457" s="513"/>
      <c r="G457" s="513"/>
    </row>
    <row r="458" spans="1:7" x14ac:dyDescent="0.35">
      <c r="A458" s="513"/>
      <c r="B458" s="524"/>
      <c r="C458" s="534"/>
      <c r="D458" s="534"/>
      <c r="E458" s="513"/>
      <c r="F458" s="513"/>
      <c r="G458" s="513"/>
    </row>
    <row r="459" spans="1:7" x14ac:dyDescent="0.35">
      <c r="A459" s="513"/>
      <c r="B459" s="524"/>
      <c r="C459" s="534"/>
      <c r="D459" s="534"/>
      <c r="E459" s="513"/>
      <c r="F459" s="513"/>
      <c r="G459" s="513"/>
    </row>
    <row r="460" spans="1:7" x14ac:dyDescent="0.35">
      <c r="A460" s="513"/>
      <c r="B460" s="524"/>
      <c r="C460" s="534"/>
      <c r="D460" s="534"/>
      <c r="E460" s="513"/>
      <c r="F460" s="513"/>
      <c r="G460" s="513"/>
    </row>
    <row r="461" spans="1:7" x14ac:dyDescent="0.35">
      <c r="A461" s="513"/>
      <c r="B461" s="524"/>
      <c r="C461" s="534"/>
      <c r="D461" s="534"/>
      <c r="E461" s="513"/>
      <c r="F461" s="513"/>
      <c r="G461" s="513"/>
    </row>
    <row r="462" spans="1:7" x14ac:dyDescent="0.35">
      <c r="A462" s="513"/>
      <c r="B462" s="524"/>
      <c r="C462" s="534"/>
      <c r="D462" s="534"/>
      <c r="E462" s="513"/>
      <c r="F462" s="513"/>
      <c r="G462" s="513"/>
    </row>
    <row r="463" spans="1:7" x14ac:dyDescent="0.35">
      <c r="A463" s="513"/>
      <c r="B463" s="524"/>
      <c r="C463" s="534"/>
      <c r="D463" s="534"/>
      <c r="E463" s="513"/>
      <c r="F463" s="513"/>
      <c r="G463" s="513"/>
    </row>
    <row r="464" spans="1:7" x14ac:dyDescent="0.35">
      <c r="A464" s="513"/>
      <c r="B464" s="531"/>
      <c r="C464" s="534"/>
      <c r="D464" s="513"/>
      <c r="E464" s="513"/>
      <c r="F464" s="513"/>
      <c r="G464" s="513"/>
    </row>
    <row r="465" spans="1:7" x14ac:dyDescent="0.35">
      <c r="A465" s="513"/>
      <c r="B465" s="531"/>
      <c r="C465" s="534"/>
      <c r="D465" s="513"/>
      <c r="E465" s="513"/>
      <c r="F465" s="513"/>
      <c r="G465" s="513"/>
    </row>
    <row r="466" spans="1:7" x14ac:dyDescent="0.35">
      <c r="A466" s="513"/>
      <c r="B466" s="531"/>
      <c r="C466" s="534"/>
      <c r="D466" s="513"/>
      <c r="E466" s="513"/>
      <c r="F466" s="513"/>
      <c r="G466" s="513"/>
    </row>
    <row r="467" spans="1:7" x14ac:dyDescent="0.35">
      <c r="A467" s="513"/>
      <c r="B467" s="531"/>
      <c r="C467" s="534"/>
      <c r="D467" s="513"/>
      <c r="E467" s="513"/>
      <c r="F467" s="513"/>
      <c r="G467" s="513"/>
    </row>
    <row r="468" spans="1:7" x14ac:dyDescent="0.35">
      <c r="A468" s="513"/>
      <c r="B468" s="531"/>
      <c r="C468" s="534"/>
      <c r="D468" s="513"/>
      <c r="E468" s="513"/>
      <c r="F468" s="513"/>
      <c r="G468" s="513"/>
    </row>
    <row r="469" spans="1:7" x14ac:dyDescent="0.35">
      <c r="A469" s="513"/>
      <c r="B469" s="531"/>
      <c r="C469" s="534"/>
      <c r="D469" s="513"/>
      <c r="E469" s="513"/>
      <c r="F469" s="513"/>
      <c r="G469" s="513"/>
    </row>
    <row r="470" spans="1:7" x14ac:dyDescent="0.35">
      <c r="A470" s="513"/>
      <c r="B470" s="531"/>
      <c r="C470" s="534"/>
      <c r="D470" s="513"/>
      <c r="E470" s="513"/>
      <c r="F470" s="513"/>
      <c r="G470" s="513"/>
    </row>
    <row r="471" spans="1:7" x14ac:dyDescent="0.35">
      <c r="A471" s="513"/>
      <c r="B471" s="531"/>
      <c r="C471" s="534"/>
      <c r="D471" s="513"/>
      <c r="E471" s="513"/>
      <c r="F471" s="513"/>
      <c r="G471" s="513"/>
    </row>
    <row r="472" spans="1:7" x14ac:dyDescent="0.35">
      <c r="A472" s="513"/>
      <c r="B472" s="531"/>
      <c r="C472" s="534"/>
      <c r="D472" s="513"/>
      <c r="E472" s="513"/>
      <c r="F472" s="513"/>
      <c r="G472" s="513"/>
    </row>
    <row r="473" spans="1:7" x14ac:dyDescent="0.35">
      <c r="A473" s="513"/>
      <c r="B473" s="531"/>
      <c r="C473" s="534"/>
      <c r="D473" s="513"/>
      <c r="E473" s="513"/>
      <c r="F473" s="513"/>
      <c r="G473" s="513"/>
    </row>
    <row r="474" spans="1:7" x14ac:dyDescent="0.35">
      <c r="A474" s="513"/>
      <c r="B474" s="531"/>
      <c r="C474" s="534"/>
      <c r="D474" s="513"/>
      <c r="E474" s="513"/>
      <c r="F474" s="513"/>
      <c r="G474" s="513"/>
    </row>
    <row r="475" spans="1:7" x14ac:dyDescent="0.35">
      <c r="A475" s="513"/>
      <c r="B475" s="531"/>
      <c r="C475" s="534"/>
      <c r="D475" s="513"/>
      <c r="E475" s="513"/>
      <c r="F475" s="513"/>
      <c r="G475" s="504"/>
    </row>
    <row r="476" spans="1:7" x14ac:dyDescent="0.35">
      <c r="A476" s="513"/>
      <c r="B476" s="531"/>
      <c r="C476" s="534"/>
      <c r="D476" s="513"/>
      <c r="E476" s="513"/>
      <c r="F476" s="513"/>
      <c r="G476" s="504"/>
    </row>
    <row r="477" spans="1:7" x14ac:dyDescent="0.35">
      <c r="A477" s="513"/>
      <c r="B477" s="531"/>
      <c r="C477" s="534"/>
      <c r="D477" s="513"/>
      <c r="E477" s="513"/>
      <c r="F477" s="513"/>
      <c r="G477" s="504"/>
    </row>
    <row r="478" spans="1:7" x14ac:dyDescent="0.35">
      <c r="A478" s="513"/>
      <c r="B478" s="531"/>
      <c r="C478" s="534"/>
      <c r="D478" s="553"/>
      <c r="E478" s="553"/>
      <c r="F478" s="553"/>
      <c r="G478" s="553"/>
    </row>
    <row r="479" spans="1:7" x14ac:dyDescent="0.35">
      <c r="A479" s="513"/>
      <c r="B479" s="531"/>
      <c r="C479" s="534"/>
      <c r="D479" s="553"/>
      <c r="E479" s="553"/>
      <c r="F479" s="553"/>
      <c r="G479" s="553"/>
    </row>
    <row r="480" spans="1:7" x14ac:dyDescent="0.35">
      <c r="A480" s="513"/>
      <c r="B480" s="531"/>
      <c r="C480" s="534"/>
      <c r="D480" s="553"/>
      <c r="E480" s="553"/>
      <c r="F480" s="553"/>
      <c r="G480" s="553"/>
    </row>
    <row r="481" spans="1:7" x14ac:dyDescent="0.35">
      <c r="A481" s="523"/>
      <c r="B481" s="523"/>
      <c r="C481" s="523"/>
      <c r="D481" s="523"/>
      <c r="E481" s="523"/>
      <c r="F481" s="523"/>
      <c r="G481" s="523"/>
    </row>
    <row r="482" spans="1:7" x14ac:dyDescent="0.35">
      <c r="A482" s="513"/>
      <c r="B482" s="524"/>
      <c r="C482" s="513"/>
      <c r="D482" s="513"/>
      <c r="E482" s="533"/>
      <c r="F482" s="525"/>
      <c r="G482" s="525"/>
    </row>
    <row r="483" spans="1:7" x14ac:dyDescent="0.35">
      <c r="A483" s="513"/>
      <c r="B483" s="524"/>
      <c r="C483" s="513"/>
      <c r="D483" s="513"/>
      <c r="E483" s="533"/>
      <c r="F483" s="525"/>
      <c r="G483" s="525"/>
    </row>
    <row r="484" spans="1:7" x14ac:dyDescent="0.35">
      <c r="A484" s="513"/>
      <c r="B484" s="524"/>
      <c r="C484" s="513"/>
      <c r="D484" s="513"/>
      <c r="E484" s="533"/>
      <c r="F484" s="525"/>
      <c r="G484" s="525"/>
    </row>
    <row r="485" spans="1:7" x14ac:dyDescent="0.35">
      <c r="A485" s="513"/>
      <c r="B485" s="524"/>
      <c r="C485" s="513"/>
      <c r="D485" s="513"/>
      <c r="E485" s="533"/>
      <c r="F485" s="525"/>
      <c r="G485" s="525"/>
    </row>
    <row r="486" spans="1:7" x14ac:dyDescent="0.35">
      <c r="A486" s="513"/>
      <c r="B486" s="524"/>
      <c r="C486" s="513"/>
      <c r="D486" s="513"/>
      <c r="E486" s="533"/>
      <c r="F486" s="525"/>
      <c r="G486" s="525"/>
    </row>
    <row r="487" spans="1:7" x14ac:dyDescent="0.35">
      <c r="A487" s="513"/>
      <c r="B487" s="524"/>
      <c r="C487" s="513"/>
      <c r="D487" s="513"/>
      <c r="E487" s="533"/>
      <c r="F487" s="525"/>
      <c r="G487" s="525"/>
    </row>
    <row r="488" spans="1:7" x14ac:dyDescent="0.35">
      <c r="A488" s="513"/>
      <c r="B488" s="524"/>
      <c r="C488" s="513"/>
      <c r="D488" s="513"/>
      <c r="E488" s="533"/>
      <c r="F488" s="525"/>
      <c r="G488" s="525"/>
    </row>
    <row r="489" spans="1:7" x14ac:dyDescent="0.35">
      <c r="A489" s="513"/>
      <c r="B489" s="524"/>
      <c r="C489" s="513"/>
      <c r="D489" s="513"/>
      <c r="E489" s="533"/>
      <c r="F489" s="525"/>
      <c r="G489" s="525"/>
    </row>
    <row r="490" spans="1:7" x14ac:dyDescent="0.35">
      <c r="A490" s="513"/>
      <c r="B490" s="524"/>
      <c r="C490" s="513"/>
      <c r="D490" s="513"/>
      <c r="E490" s="533"/>
      <c r="F490" s="525"/>
      <c r="G490" s="525"/>
    </row>
    <row r="491" spans="1:7" x14ac:dyDescent="0.35">
      <c r="A491" s="513"/>
      <c r="B491" s="524"/>
      <c r="C491" s="513"/>
      <c r="D491" s="513"/>
      <c r="E491" s="533"/>
      <c r="F491" s="525"/>
      <c r="G491" s="525"/>
    </row>
    <row r="492" spans="1:7" x14ac:dyDescent="0.35">
      <c r="A492" s="513"/>
      <c r="B492" s="524"/>
      <c r="C492" s="513"/>
      <c r="D492" s="513"/>
      <c r="E492" s="533"/>
      <c r="F492" s="525"/>
      <c r="G492" s="525"/>
    </row>
    <row r="493" spans="1:7" x14ac:dyDescent="0.35">
      <c r="A493" s="513"/>
      <c r="B493" s="524"/>
      <c r="C493" s="513"/>
      <c r="D493" s="513"/>
      <c r="E493" s="533"/>
      <c r="F493" s="525"/>
      <c r="G493" s="525"/>
    </row>
    <row r="494" spans="1:7" x14ac:dyDescent="0.35">
      <c r="A494" s="513"/>
      <c r="B494" s="524"/>
      <c r="C494" s="513"/>
      <c r="D494" s="513"/>
      <c r="E494" s="533"/>
      <c r="F494" s="525"/>
      <c r="G494" s="525"/>
    </row>
    <row r="495" spans="1:7" x14ac:dyDescent="0.35">
      <c r="A495" s="513"/>
      <c r="B495" s="524"/>
      <c r="C495" s="513"/>
      <c r="D495" s="513"/>
      <c r="E495" s="533"/>
      <c r="F495" s="525"/>
      <c r="G495" s="525"/>
    </row>
    <row r="496" spans="1:7" x14ac:dyDescent="0.35">
      <c r="A496" s="513"/>
      <c r="B496" s="524"/>
      <c r="C496" s="513"/>
      <c r="D496" s="513"/>
      <c r="E496" s="533"/>
      <c r="F496" s="525"/>
      <c r="G496" s="525"/>
    </row>
    <row r="497" spans="1:7" x14ac:dyDescent="0.35">
      <c r="A497" s="513"/>
      <c r="B497" s="524"/>
      <c r="C497" s="513"/>
      <c r="D497" s="513"/>
      <c r="E497" s="533"/>
      <c r="F497" s="525"/>
      <c r="G497" s="525"/>
    </row>
    <row r="498" spans="1:7" x14ac:dyDescent="0.35">
      <c r="A498" s="513"/>
      <c r="B498" s="524"/>
      <c r="C498" s="513"/>
      <c r="D498" s="513"/>
      <c r="E498" s="533"/>
      <c r="F498" s="525"/>
      <c r="G498" s="525"/>
    </row>
    <row r="499" spans="1:7" x14ac:dyDescent="0.35">
      <c r="A499" s="513"/>
      <c r="B499" s="524"/>
      <c r="C499" s="513"/>
      <c r="D499" s="513"/>
      <c r="E499" s="533"/>
      <c r="F499" s="525"/>
      <c r="G499" s="525"/>
    </row>
    <row r="500" spans="1:7" x14ac:dyDescent="0.35">
      <c r="A500" s="513"/>
      <c r="B500" s="524"/>
      <c r="C500" s="513"/>
      <c r="D500" s="513"/>
      <c r="E500" s="533"/>
      <c r="F500" s="533"/>
      <c r="G500" s="533"/>
    </row>
    <row r="501" spans="1:7" x14ac:dyDescent="0.35">
      <c r="A501" s="513"/>
      <c r="B501" s="524"/>
      <c r="C501" s="513"/>
      <c r="D501" s="513"/>
      <c r="E501" s="533"/>
      <c r="F501" s="533"/>
      <c r="G501" s="533"/>
    </row>
    <row r="502" spans="1:7" x14ac:dyDescent="0.35">
      <c r="A502" s="513"/>
      <c r="B502" s="524"/>
      <c r="C502" s="513"/>
      <c r="D502" s="513"/>
      <c r="E502" s="533"/>
      <c r="F502" s="533"/>
      <c r="G502" s="533"/>
    </row>
    <row r="503" spans="1:7" x14ac:dyDescent="0.35">
      <c r="A503" s="513"/>
      <c r="B503" s="524"/>
      <c r="C503" s="513"/>
      <c r="D503" s="513"/>
      <c r="E503" s="533"/>
      <c r="F503" s="533"/>
      <c r="G503" s="533"/>
    </row>
    <row r="504" spans="1:7" x14ac:dyDescent="0.35">
      <c r="A504" s="523"/>
      <c r="B504" s="523"/>
      <c r="C504" s="523"/>
      <c r="D504" s="523"/>
      <c r="E504" s="523"/>
      <c r="F504" s="523"/>
      <c r="G504" s="523"/>
    </row>
    <row r="505" spans="1:7" x14ac:dyDescent="0.35">
      <c r="A505" s="513"/>
      <c r="B505" s="524"/>
      <c r="C505" s="513"/>
      <c r="D505" s="513"/>
      <c r="E505" s="533"/>
      <c r="F505" s="525"/>
      <c r="G505" s="525"/>
    </row>
    <row r="506" spans="1:7" x14ac:dyDescent="0.35">
      <c r="A506" s="513"/>
      <c r="B506" s="524"/>
      <c r="C506" s="513"/>
      <c r="D506" s="513"/>
      <c r="E506" s="533"/>
      <c r="F506" s="525"/>
      <c r="G506" s="525"/>
    </row>
    <row r="507" spans="1:7" x14ac:dyDescent="0.35">
      <c r="A507" s="513"/>
      <c r="B507" s="524"/>
      <c r="C507" s="513"/>
      <c r="D507" s="513"/>
      <c r="E507" s="533"/>
      <c r="F507" s="525"/>
      <c r="G507" s="525"/>
    </row>
    <row r="508" spans="1:7" x14ac:dyDescent="0.35">
      <c r="A508" s="513"/>
      <c r="B508" s="524"/>
      <c r="C508" s="513"/>
      <c r="D508" s="513"/>
      <c r="E508" s="533"/>
      <c r="F508" s="525"/>
      <c r="G508" s="525"/>
    </row>
    <row r="509" spans="1:7" x14ac:dyDescent="0.35">
      <c r="A509" s="513"/>
      <c r="B509" s="524"/>
      <c r="C509" s="513"/>
      <c r="D509" s="513"/>
      <c r="E509" s="533"/>
      <c r="F509" s="525"/>
      <c r="G509" s="525"/>
    </row>
    <row r="510" spans="1:7" x14ac:dyDescent="0.35">
      <c r="A510" s="513"/>
      <c r="B510" s="524"/>
      <c r="C510" s="513"/>
      <c r="D510" s="513"/>
      <c r="E510" s="533"/>
      <c r="F510" s="525"/>
      <c r="G510" s="525"/>
    </row>
    <row r="511" spans="1:7" x14ac:dyDescent="0.35">
      <c r="A511" s="513"/>
      <c r="B511" s="524"/>
      <c r="C511" s="513"/>
      <c r="D511" s="513"/>
      <c r="E511" s="533"/>
      <c r="F511" s="525"/>
      <c r="G511" s="525"/>
    </row>
    <row r="512" spans="1:7" x14ac:dyDescent="0.35">
      <c r="A512" s="513"/>
      <c r="B512" s="524"/>
      <c r="C512" s="513"/>
      <c r="D512" s="513"/>
      <c r="E512" s="533"/>
      <c r="F512" s="525"/>
      <c r="G512" s="525"/>
    </row>
    <row r="513" spans="1:7" x14ac:dyDescent="0.35">
      <c r="A513" s="513"/>
      <c r="B513" s="524"/>
      <c r="C513" s="513"/>
      <c r="D513" s="513"/>
      <c r="E513" s="533"/>
      <c r="F513" s="525"/>
      <c r="G513" s="525"/>
    </row>
    <row r="514" spans="1:7" x14ac:dyDescent="0.35">
      <c r="A514" s="513"/>
      <c r="B514" s="524"/>
      <c r="C514" s="513"/>
      <c r="D514" s="513"/>
      <c r="E514" s="533"/>
      <c r="F514" s="533"/>
      <c r="G514" s="533"/>
    </row>
  </sheetData>
  <protectedRanges>
    <protectedRange sqref="C4 B82:E119 E22:G24 E25:H25 C51:D60 C64:D79 C62:D62 C32:D49 C15:D30" name="Optional ECBECAIs_2"/>
  </protectedRanges>
  <mergeCells count="12">
    <mergeCell ref="E12:F12"/>
    <mergeCell ref="G12:H12"/>
    <mergeCell ref="B14:D14"/>
    <mergeCell ref="B19:D19"/>
    <mergeCell ref="E4:F4"/>
    <mergeCell ref="B6:C6"/>
    <mergeCell ref="E6:H6"/>
    <mergeCell ref="B7:C7"/>
    <mergeCell ref="E7:H11"/>
    <mergeCell ref="B8:C8"/>
    <mergeCell ref="B9:C9"/>
    <mergeCell ref="B10:C10"/>
  </mergeCells>
  <hyperlinks>
    <hyperlink ref="E5:F5" r:id="rId1" display="RESPONSE DYNAMIC MONITORING REPORT" xr:uid="{00000000-0004-0000-0F00-000000000000}"/>
  </hyperlinks>
  <pageMargins left="0.25" right="0.25" top="0.75" bottom="0.75" header="0.3" footer="0.3"/>
  <pageSetup paperSize="9" scale="52"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E36E00"/>
  </sheetPr>
  <dimension ref="A1:N413"/>
  <sheetViews>
    <sheetView topLeftCell="A45" zoomScale="80" zoomScaleNormal="80" zoomScaleSheetLayoutView="70" workbookViewId="0">
      <selection activeCell="C187" sqref="C187"/>
    </sheetView>
  </sheetViews>
  <sheetFormatPr baseColWidth="10" defaultColWidth="8.81640625" defaultRowHeight="14.5" outlineLevelRow="1" x14ac:dyDescent="0.35"/>
  <cols>
    <col min="1" max="1" width="13.26953125" style="21" customWidth="1"/>
    <col min="2" max="2" width="60.7265625" style="21" customWidth="1"/>
    <col min="3" max="4" width="40.7265625" style="21" customWidth="1"/>
    <col min="5" max="5" width="6.7265625" style="21" customWidth="1"/>
    <col min="6" max="6" width="29.81640625" style="87" bestFit="1" customWidth="1"/>
    <col min="7" max="7" width="42.26953125" style="97" customWidth="1"/>
    <col min="8" max="8" width="7.26953125" style="21" customWidth="1"/>
    <col min="9" max="9" width="71.81640625" style="21" customWidth="1"/>
    <col min="10" max="11" width="47.7265625" style="21" customWidth="1"/>
    <col min="12" max="12" width="7.26953125" style="21" customWidth="1"/>
    <col min="13" max="13" width="25.7265625" style="21" customWidth="1"/>
    <col min="14" max="14" width="25.7265625" style="19" customWidth="1"/>
    <col min="15" max="16384" width="8.81640625" style="51"/>
  </cols>
  <sheetData>
    <row r="1" spans="1:13" ht="31" x14ac:dyDescent="0.35">
      <c r="A1" s="18" t="s">
        <v>21</v>
      </c>
      <c r="B1" s="18"/>
      <c r="C1" s="19"/>
      <c r="D1" s="19"/>
      <c r="E1" s="19"/>
      <c r="F1" s="566" t="s">
        <v>3370</v>
      </c>
      <c r="H1" s="19"/>
      <c r="I1" s="18"/>
      <c r="J1" s="19"/>
      <c r="K1" s="19"/>
      <c r="L1" s="19"/>
      <c r="M1" s="19"/>
    </row>
    <row r="2" spans="1:13" ht="15" thickBot="1" x14ac:dyDescent="0.4">
      <c r="A2" s="19"/>
      <c r="B2" s="20"/>
      <c r="C2" s="20"/>
      <c r="D2" s="19"/>
      <c r="E2" s="19"/>
      <c r="F2" s="97"/>
      <c r="H2" s="19"/>
      <c r="L2" s="19"/>
      <c r="M2" s="19"/>
    </row>
    <row r="3" spans="1:13" ht="19" thickBot="1" x14ac:dyDescent="0.4">
      <c r="A3" s="22"/>
      <c r="B3" s="23" t="s">
        <v>22</v>
      </c>
      <c r="C3" s="24" t="s">
        <v>1135</v>
      </c>
      <c r="D3" s="22"/>
      <c r="E3" s="22"/>
      <c r="F3" s="97"/>
      <c r="G3" s="104"/>
      <c r="H3" s="19"/>
      <c r="L3" s="19"/>
      <c r="M3" s="19"/>
    </row>
    <row r="4" spans="1:13" ht="15" thickBot="1" x14ac:dyDescent="0.4">
      <c r="H4" s="19"/>
      <c r="L4" s="19"/>
      <c r="M4" s="19"/>
    </row>
    <row r="5" spans="1:13" ht="18.5" x14ac:dyDescent="0.35">
      <c r="A5" s="25"/>
      <c r="B5" s="26" t="s">
        <v>23</v>
      </c>
      <c r="C5" s="25"/>
      <c r="E5" s="27"/>
      <c r="F5" s="105"/>
      <c r="H5" s="19"/>
      <c r="L5" s="19"/>
      <c r="M5" s="19"/>
    </row>
    <row r="6" spans="1:13" x14ac:dyDescent="0.35">
      <c r="B6" s="29" t="s">
        <v>24</v>
      </c>
      <c r="H6" s="19"/>
      <c r="L6" s="19"/>
      <c r="M6" s="19"/>
    </row>
    <row r="7" spans="1:13" x14ac:dyDescent="0.35">
      <c r="B7" s="28" t="s">
        <v>25</v>
      </c>
      <c r="H7" s="19"/>
      <c r="L7" s="19"/>
      <c r="M7" s="19"/>
    </row>
    <row r="8" spans="1:13" x14ac:dyDescent="0.35">
      <c r="B8" s="28" t="s">
        <v>26</v>
      </c>
      <c r="F8" s="87" t="s">
        <v>27</v>
      </c>
      <c r="H8" s="19"/>
      <c r="L8" s="19"/>
      <c r="M8" s="19"/>
    </row>
    <row r="9" spans="1:13" x14ac:dyDescent="0.35">
      <c r="B9" s="29" t="s">
        <v>28</v>
      </c>
      <c r="H9" s="19"/>
      <c r="L9" s="19"/>
      <c r="M9" s="19"/>
    </row>
    <row r="10" spans="1:13" x14ac:dyDescent="0.35">
      <c r="B10" s="29" t="s">
        <v>29</v>
      </c>
      <c r="H10" s="19"/>
      <c r="L10" s="19"/>
      <c r="M10" s="19"/>
    </row>
    <row r="11" spans="1:13" ht="15" thickBot="1" x14ac:dyDescent="0.4">
      <c r="B11" s="30" t="s">
        <v>30</v>
      </c>
      <c r="H11" s="19"/>
      <c r="L11" s="19"/>
      <c r="M11" s="19"/>
    </row>
    <row r="12" spans="1:13" x14ac:dyDescent="0.35">
      <c r="B12" s="31"/>
      <c r="H12" s="19"/>
      <c r="L12" s="19"/>
      <c r="M12" s="19"/>
    </row>
    <row r="13" spans="1:13" ht="37" x14ac:dyDescent="0.35">
      <c r="A13" s="32" t="s">
        <v>31</v>
      </c>
      <c r="B13" s="32" t="s">
        <v>24</v>
      </c>
      <c r="C13" s="33"/>
      <c r="D13" s="33"/>
      <c r="E13" s="33"/>
      <c r="F13" s="106"/>
      <c r="G13" s="107"/>
      <c r="H13" s="19"/>
      <c r="L13" s="19"/>
      <c r="M13" s="19"/>
    </row>
    <row r="14" spans="1:13" x14ac:dyDescent="0.35">
      <c r="A14" s="21" t="s">
        <v>32</v>
      </c>
      <c r="B14" s="34" t="s">
        <v>0</v>
      </c>
      <c r="C14" s="83" t="s">
        <v>461</v>
      </c>
      <c r="E14" s="27"/>
      <c r="F14" s="105"/>
      <c r="H14" s="19"/>
      <c r="L14" s="19"/>
      <c r="M14" s="19"/>
    </row>
    <row r="15" spans="1:13" x14ac:dyDescent="0.35">
      <c r="A15" s="21" t="s">
        <v>33</v>
      </c>
      <c r="B15" s="34" t="s">
        <v>34</v>
      </c>
      <c r="C15" s="83" t="s">
        <v>1136</v>
      </c>
      <c r="E15" s="27"/>
      <c r="F15" s="105"/>
      <c r="H15" s="19"/>
      <c r="L15" s="19"/>
      <c r="M15" s="19"/>
    </row>
    <row r="16" spans="1:13" x14ac:dyDescent="0.35">
      <c r="A16" s="21" t="s">
        <v>35</v>
      </c>
      <c r="B16" s="34" t="s">
        <v>2740</v>
      </c>
      <c r="C16" s="83" t="s">
        <v>1136</v>
      </c>
      <c r="E16" s="27"/>
      <c r="F16" s="105"/>
      <c r="H16" s="19"/>
      <c r="L16" s="19"/>
      <c r="M16" s="19"/>
    </row>
    <row r="17" spans="1:13" x14ac:dyDescent="0.35">
      <c r="A17" s="21" t="s">
        <v>37</v>
      </c>
      <c r="B17" s="34" t="s">
        <v>36</v>
      </c>
      <c r="C17" s="575" t="s">
        <v>2666</v>
      </c>
      <c r="E17" s="27"/>
      <c r="F17" s="105"/>
      <c r="H17" s="19"/>
      <c r="L17" s="19"/>
      <c r="M17" s="19"/>
    </row>
    <row r="18" spans="1:13" outlineLevel="1" x14ac:dyDescent="0.35">
      <c r="A18" s="21" t="s">
        <v>3348</v>
      </c>
      <c r="B18" s="34" t="s">
        <v>38</v>
      </c>
      <c r="C18" s="84">
        <v>45930</v>
      </c>
      <c r="E18" s="27"/>
      <c r="F18" s="105"/>
      <c r="H18" s="19"/>
      <c r="L18" s="19"/>
      <c r="M18" s="19"/>
    </row>
    <row r="19" spans="1:13" outlineLevel="1" x14ac:dyDescent="0.35">
      <c r="A19" s="21" t="s">
        <v>3346</v>
      </c>
      <c r="B19" s="34" t="s">
        <v>3347</v>
      </c>
      <c r="C19" s="84"/>
      <c r="E19" s="27"/>
      <c r="F19" s="105"/>
      <c r="H19" s="19"/>
      <c r="L19" s="19"/>
      <c r="M19" s="19"/>
    </row>
    <row r="20" spans="1:13" outlineLevel="1" x14ac:dyDescent="0.35">
      <c r="A20" s="21" t="s">
        <v>40</v>
      </c>
      <c r="B20" s="35" t="s">
        <v>39</v>
      </c>
      <c r="E20" s="27"/>
      <c r="F20" s="105"/>
      <c r="H20" s="19"/>
      <c r="L20" s="19"/>
      <c r="M20" s="19"/>
    </row>
    <row r="21" spans="1:13" outlineLevel="1" x14ac:dyDescent="0.35">
      <c r="A21" s="21" t="s">
        <v>42</v>
      </c>
      <c r="B21" s="35" t="s">
        <v>41</v>
      </c>
      <c r="E21" s="27"/>
      <c r="F21" s="105"/>
      <c r="H21" s="19"/>
      <c r="L21" s="19"/>
      <c r="M21" s="19"/>
    </row>
    <row r="22" spans="1:13" outlineLevel="1" x14ac:dyDescent="0.35">
      <c r="A22" s="21" t="s">
        <v>43</v>
      </c>
      <c r="B22" s="35"/>
      <c r="E22" s="27"/>
      <c r="F22" s="105"/>
      <c r="H22" s="19"/>
      <c r="L22" s="19"/>
      <c r="M22" s="19"/>
    </row>
    <row r="23" spans="1:13" outlineLevel="1" x14ac:dyDescent="0.35">
      <c r="A23" s="21" t="s">
        <v>44</v>
      </c>
      <c r="B23" s="35"/>
      <c r="E23" s="27"/>
      <c r="F23" s="105"/>
      <c r="H23" s="19"/>
      <c r="L23" s="19"/>
      <c r="M23" s="19"/>
    </row>
    <row r="24" spans="1:13" outlineLevel="1" x14ac:dyDescent="0.35">
      <c r="A24" s="21" t="s">
        <v>45</v>
      </c>
      <c r="B24" s="35"/>
      <c r="E24" s="27"/>
      <c r="F24" s="105"/>
      <c r="H24" s="19"/>
      <c r="L24" s="19"/>
      <c r="M24" s="19"/>
    </row>
    <row r="25" spans="1:13" outlineLevel="1" x14ac:dyDescent="0.35">
      <c r="A25" s="21" t="s">
        <v>46</v>
      </c>
      <c r="B25" s="35"/>
      <c r="E25" s="27"/>
      <c r="F25" s="105"/>
      <c r="H25" s="19"/>
      <c r="L25" s="19"/>
      <c r="M25" s="19"/>
    </row>
    <row r="26" spans="1:13" ht="18.5" x14ac:dyDescent="0.35">
      <c r="A26" s="33"/>
      <c r="B26" s="32" t="s">
        <v>25</v>
      </c>
      <c r="C26" s="33"/>
      <c r="D26" s="33"/>
      <c r="E26" s="33"/>
      <c r="F26" s="106"/>
      <c r="G26" s="107"/>
      <c r="H26" s="19"/>
      <c r="L26" s="19"/>
      <c r="M26" s="19"/>
    </row>
    <row r="27" spans="1:13" x14ac:dyDescent="0.35">
      <c r="A27" s="21" t="s">
        <v>47</v>
      </c>
      <c r="B27" s="36" t="s">
        <v>3349</v>
      </c>
      <c r="C27" s="21" t="s">
        <v>1137</v>
      </c>
      <c r="D27" s="37"/>
      <c r="E27" s="37"/>
      <c r="F27" s="99"/>
      <c r="H27" s="19"/>
      <c r="L27" s="19"/>
      <c r="M27" s="19"/>
    </row>
    <row r="28" spans="1:13" x14ac:dyDescent="0.35">
      <c r="A28" s="21" t="s">
        <v>48</v>
      </c>
      <c r="B28" s="579" t="s">
        <v>2669</v>
      </c>
      <c r="C28" s="570"/>
      <c r="D28" s="37"/>
      <c r="E28" s="37"/>
      <c r="F28" s="99"/>
      <c r="H28" s="19"/>
      <c r="L28" s="19"/>
      <c r="M28" s="19"/>
    </row>
    <row r="29" spans="1:13" x14ac:dyDescent="0.35">
      <c r="A29" s="21" t="s">
        <v>50</v>
      </c>
      <c r="B29" s="36" t="s">
        <v>49</v>
      </c>
      <c r="C29" s="21" t="s">
        <v>1137</v>
      </c>
      <c r="E29" s="37"/>
      <c r="F29" s="99"/>
      <c r="H29" s="19"/>
      <c r="L29" s="19"/>
      <c r="M29" s="19"/>
    </row>
    <row r="30" spans="1:13" outlineLevel="1" x14ac:dyDescent="0.35">
      <c r="A30" s="21" t="s">
        <v>52</v>
      </c>
      <c r="B30" s="36" t="s">
        <v>51</v>
      </c>
      <c r="C30" s="575" t="s">
        <v>2667</v>
      </c>
      <c r="E30" s="37"/>
      <c r="F30" s="99"/>
      <c r="H30" s="19"/>
      <c r="L30" s="19"/>
      <c r="M30" s="19"/>
    </row>
    <row r="31" spans="1:13" outlineLevel="1" x14ac:dyDescent="0.35">
      <c r="A31" s="21" t="s">
        <v>53</v>
      </c>
      <c r="B31" s="36"/>
      <c r="E31" s="37"/>
      <c r="F31" s="99"/>
      <c r="H31" s="19"/>
      <c r="L31" s="19"/>
      <c r="M31" s="19"/>
    </row>
    <row r="32" spans="1:13" outlineLevel="1" x14ac:dyDescent="0.35">
      <c r="A32" s="21" t="s">
        <v>54</v>
      </c>
      <c r="B32" s="36"/>
      <c r="E32" s="37"/>
      <c r="F32" s="99"/>
      <c r="H32" s="19"/>
      <c r="L32" s="19"/>
      <c r="M32" s="19"/>
    </row>
    <row r="33" spans="1:13" outlineLevel="1" x14ac:dyDescent="0.35">
      <c r="A33" s="21" t="s">
        <v>55</v>
      </c>
      <c r="B33" s="36"/>
      <c r="E33" s="37"/>
      <c r="F33" s="99"/>
      <c r="H33" s="19"/>
      <c r="L33" s="19"/>
      <c r="M33" s="19"/>
    </row>
    <row r="34" spans="1:13" outlineLevel="1" x14ac:dyDescent="0.35">
      <c r="A34" s="21" t="s">
        <v>56</v>
      </c>
      <c r="B34" s="36"/>
      <c r="E34" s="37"/>
      <c r="F34" s="99"/>
      <c r="H34" s="19"/>
      <c r="L34" s="19"/>
      <c r="M34" s="19"/>
    </row>
    <row r="35" spans="1:13" outlineLevel="1" x14ac:dyDescent="0.35">
      <c r="A35" s="21" t="s">
        <v>57</v>
      </c>
      <c r="B35" s="38"/>
      <c r="E35" s="37"/>
      <c r="F35" s="99"/>
      <c r="H35" s="19"/>
      <c r="L35" s="19"/>
      <c r="M35" s="19"/>
    </row>
    <row r="36" spans="1:13" ht="18.5" x14ac:dyDescent="0.35">
      <c r="A36" s="32"/>
      <c r="B36" s="32" t="s">
        <v>26</v>
      </c>
      <c r="C36" s="32"/>
      <c r="D36" s="33"/>
      <c r="E36" s="33"/>
      <c r="F36" s="33"/>
      <c r="G36" s="107"/>
      <c r="H36" s="19"/>
      <c r="L36" s="19"/>
      <c r="M36" s="19"/>
    </row>
    <row r="37" spans="1:13" ht="15" customHeight="1" x14ac:dyDescent="0.35">
      <c r="A37" s="39"/>
      <c r="B37" s="40" t="s">
        <v>1664</v>
      </c>
      <c r="C37" s="39" t="s">
        <v>58</v>
      </c>
      <c r="D37" s="39"/>
      <c r="E37" s="41"/>
      <c r="F37" s="108"/>
      <c r="G37" s="108"/>
      <c r="H37" s="19"/>
      <c r="L37" s="19"/>
      <c r="M37" s="19"/>
    </row>
    <row r="38" spans="1:13" x14ac:dyDescent="0.35">
      <c r="A38" s="21" t="s">
        <v>4</v>
      </c>
      <c r="B38" s="37" t="s">
        <v>1122</v>
      </c>
      <c r="C38" s="85">
        <v>60329.633583592768</v>
      </c>
      <c r="F38" s="99"/>
      <c r="H38" s="19"/>
      <c r="L38" s="19"/>
      <c r="M38" s="19"/>
    </row>
    <row r="39" spans="1:13" x14ac:dyDescent="0.35">
      <c r="A39" s="21" t="s">
        <v>59</v>
      </c>
      <c r="B39" s="37" t="s">
        <v>60</v>
      </c>
      <c r="C39" s="85">
        <v>51873.777000000002</v>
      </c>
      <c r="F39" s="99"/>
      <c r="H39" s="19"/>
      <c r="L39" s="19"/>
      <c r="M39" s="19"/>
    </row>
    <row r="40" spans="1:13" outlineLevel="1" x14ac:dyDescent="0.35">
      <c r="A40" s="21" t="s">
        <v>61</v>
      </c>
      <c r="B40" s="43" t="s">
        <v>62</v>
      </c>
      <c r="C40" s="21" t="s">
        <v>949</v>
      </c>
      <c r="F40" s="99"/>
      <c r="H40" s="19"/>
      <c r="L40" s="19"/>
      <c r="M40" s="19"/>
    </row>
    <row r="41" spans="1:13" outlineLevel="1" x14ac:dyDescent="0.35">
      <c r="A41" s="21" t="s">
        <v>63</v>
      </c>
      <c r="B41" s="43" t="s">
        <v>64</v>
      </c>
      <c r="C41" s="21" t="s">
        <v>949</v>
      </c>
      <c r="F41" s="99"/>
      <c r="H41" s="19"/>
      <c r="L41" s="19"/>
      <c r="M41" s="19"/>
    </row>
    <row r="42" spans="1:13" outlineLevel="1" x14ac:dyDescent="0.35">
      <c r="A42" s="21" t="s">
        <v>65</v>
      </c>
      <c r="B42" s="37"/>
      <c r="F42" s="99"/>
      <c r="H42" s="19"/>
      <c r="L42" s="19"/>
      <c r="M42" s="19"/>
    </row>
    <row r="43" spans="1:13" outlineLevel="1" x14ac:dyDescent="0.35">
      <c r="A43" s="21" t="s">
        <v>66</v>
      </c>
      <c r="B43" s="37"/>
      <c r="F43" s="99"/>
      <c r="H43" s="19"/>
      <c r="L43" s="19"/>
      <c r="M43" s="19"/>
    </row>
    <row r="44" spans="1:13" ht="15" customHeight="1" x14ac:dyDescent="0.35">
      <c r="A44" s="39"/>
      <c r="B44" s="40" t="s">
        <v>67</v>
      </c>
      <c r="C44" s="39" t="s">
        <v>3344</v>
      </c>
      <c r="D44" s="39" t="s">
        <v>3345</v>
      </c>
      <c r="E44" s="39"/>
      <c r="F44" s="39" t="s">
        <v>1219</v>
      </c>
      <c r="G44" s="39" t="s">
        <v>68</v>
      </c>
      <c r="H44" s="19"/>
      <c r="L44" s="19"/>
      <c r="M44" s="19"/>
    </row>
    <row r="45" spans="1:13" x14ac:dyDescent="0.35">
      <c r="A45" s="21" t="s">
        <v>8</v>
      </c>
      <c r="B45" s="44" t="s">
        <v>69</v>
      </c>
      <c r="C45" s="86">
        <v>0.05</v>
      </c>
      <c r="D45" s="87">
        <v>7.0000000000000007E-2</v>
      </c>
      <c r="F45" s="87">
        <v>0.05</v>
      </c>
      <c r="G45" s="109" t="s">
        <v>949</v>
      </c>
      <c r="H45" s="19"/>
      <c r="L45" s="19"/>
      <c r="M45" s="19"/>
    </row>
    <row r="46" spans="1:13" outlineLevel="1" x14ac:dyDescent="0.35">
      <c r="C46" s="21" t="s">
        <v>952</v>
      </c>
      <c r="F46" s="21"/>
      <c r="G46" s="87"/>
      <c r="H46" s="19"/>
      <c r="L46" s="19"/>
      <c r="M46" s="19"/>
    </row>
    <row r="47" spans="1:13" outlineLevel="1" x14ac:dyDescent="0.35">
      <c r="A47" s="581" t="s">
        <v>2742</v>
      </c>
      <c r="B47" s="581" t="s">
        <v>2743</v>
      </c>
      <c r="C47" s="21" t="s">
        <v>952</v>
      </c>
      <c r="F47" s="21"/>
      <c r="G47" s="87"/>
      <c r="H47" s="19"/>
      <c r="L47" s="19"/>
      <c r="M47" s="19"/>
    </row>
    <row r="48" spans="1:13" outlineLevel="1" x14ac:dyDescent="0.35">
      <c r="A48" s="21" t="s">
        <v>70</v>
      </c>
      <c r="F48" s="21"/>
      <c r="G48" s="87"/>
      <c r="H48" s="19"/>
      <c r="L48" s="19"/>
      <c r="M48" s="19"/>
    </row>
    <row r="49" spans="1:13" outlineLevel="1" x14ac:dyDescent="0.35">
      <c r="A49" s="21" t="s">
        <v>72</v>
      </c>
      <c r="B49" s="35" t="s">
        <v>71</v>
      </c>
      <c r="F49" s="21"/>
      <c r="G49" s="87"/>
      <c r="H49" s="19"/>
      <c r="L49" s="19"/>
      <c r="M49" s="19"/>
    </row>
    <row r="50" spans="1:13" outlineLevel="1" x14ac:dyDescent="0.35">
      <c r="A50" s="21" t="s">
        <v>74</v>
      </c>
      <c r="B50" s="35" t="s">
        <v>73</v>
      </c>
      <c r="F50" s="21"/>
      <c r="G50" s="87"/>
      <c r="H50" s="19"/>
      <c r="L50" s="19"/>
      <c r="M50" s="19"/>
    </row>
    <row r="51" spans="1:13" outlineLevel="1" x14ac:dyDescent="0.35">
      <c r="A51" s="21" t="s">
        <v>75</v>
      </c>
      <c r="B51" s="35"/>
      <c r="F51" s="21"/>
      <c r="G51" s="87"/>
      <c r="H51" s="19"/>
      <c r="L51" s="19"/>
      <c r="M51" s="19"/>
    </row>
    <row r="52" spans="1:13" ht="15" customHeight="1" x14ac:dyDescent="0.35">
      <c r="A52" s="39"/>
      <c r="B52" s="40" t="s">
        <v>1665</v>
      </c>
      <c r="C52" s="39" t="s">
        <v>58</v>
      </c>
      <c r="D52" s="39"/>
      <c r="E52" s="41"/>
      <c r="F52" s="42" t="s">
        <v>76</v>
      </c>
      <c r="G52" s="108"/>
      <c r="H52" s="19"/>
      <c r="L52" s="19"/>
      <c r="M52" s="19"/>
    </row>
    <row r="53" spans="1:13" x14ac:dyDescent="0.35">
      <c r="A53" s="21" t="s">
        <v>77</v>
      </c>
      <c r="B53" s="37" t="s">
        <v>78</v>
      </c>
      <c r="C53" s="85">
        <v>21793.710000000003</v>
      </c>
      <c r="E53" s="46"/>
      <c r="F53" s="47">
        <f>IF($C$58=0,"",IF(C53="[for completion]","",C53/$C$58))</f>
        <v>0.36124386483804227</v>
      </c>
      <c r="G53" s="99"/>
      <c r="H53" s="19"/>
      <c r="L53" s="19"/>
      <c r="M53" s="19"/>
    </row>
    <row r="54" spans="1:13" x14ac:dyDescent="0.35">
      <c r="A54" s="21" t="s">
        <v>79</v>
      </c>
      <c r="B54" s="37" t="s">
        <v>80</v>
      </c>
      <c r="C54" s="85">
        <v>31573.745357823602</v>
      </c>
      <c r="E54" s="46"/>
      <c r="F54" s="47">
        <f>IF($C$58=0,"",IF(C54="[for completion]","",C54/$C$58))</f>
        <v>0.52335383927162438</v>
      </c>
      <c r="G54" s="99"/>
      <c r="H54" s="19"/>
      <c r="L54" s="19"/>
      <c r="M54" s="19"/>
    </row>
    <row r="55" spans="1:13" x14ac:dyDescent="0.35">
      <c r="A55" s="21" t="s">
        <v>81</v>
      </c>
      <c r="B55" s="37" t="s">
        <v>82</v>
      </c>
      <c r="C55" s="85">
        <v>0</v>
      </c>
      <c r="E55" s="46"/>
      <c r="F55" s="47">
        <f>IF($C$58=0,"",IF(C55="[for completion]","",C55/$C$58))</f>
        <v>0</v>
      </c>
      <c r="G55" s="99"/>
      <c r="H55" s="19"/>
      <c r="L55" s="19"/>
      <c r="M55" s="19"/>
    </row>
    <row r="56" spans="1:13" x14ac:dyDescent="0.35">
      <c r="A56" s="21" t="s">
        <v>83</v>
      </c>
      <c r="B56" s="37" t="s">
        <v>1661</v>
      </c>
      <c r="C56" s="85">
        <v>6401.0770000000002</v>
      </c>
      <c r="E56" s="46"/>
      <c r="F56" s="47">
        <f>IF($C$58=0,"",IF(C56="[for completion]","",C56/$C$58))</f>
        <v>0.10610170524458208</v>
      </c>
      <c r="G56" s="99"/>
      <c r="H56" s="19"/>
      <c r="L56" s="19"/>
      <c r="M56" s="19"/>
    </row>
    <row r="57" spans="1:13" x14ac:dyDescent="0.35">
      <c r="A57" s="21" t="s">
        <v>84</v>
      </c>
      <c r="B57" s="21" t="s">
        <v>85</v>
      </c>
      <c r="C57" s="85">
        <v>561.10122576915842</v>
      </c>
      <c r="E57" s="46"/>
      <c r="F57" s="47">
        <f>IF($C$58=0,"",IF(C57="[for completion]","",C57/$C$58))</f>
        <v>9.3005906457511688E-3</v>
      </c>
      <c r="G57" s="99"/>
      <c r="H57" s="19"/>
      <c r="L57" s="19"/>
      <c r="M57" s="19"/>
    </row>
    <row r="58" spans="1:13" x14ac:dyDescent="0.35">
      <c r="A58" s="21" t="s">
        <v>86</v>
      </c>
      <c r="B58" s="48" t="s">
        <v>87</v>
      </c>
      <c r="C58" s="46">
        <f>SUM(C53:C57)</f>
        <v>60329.633583592768</v>
      </c>
      <c r="D58" s="46"/>
      <c r="E58" s="46"/>
      <c r="F58" s="49">
        <v>1</v>
      </c>
      <c r="G58" s="99"/>
      <c r="H58" s="19"/>
      <c r="L58" s="19"/>
      <c r="M58" s="19"/>
    </row>
    <row r="59" spans="1:13" outlineLevel="1" x14ac:dyDescent="0.35">
      <c r="A59" s="21" t="s">
        <v>88</v>
      </c>
      <c r="B59" s="692"/>
      <c r="C59" s="692"/>
      <c r="E59" s="46"/>
      <c r="F59" s="47"/>
      <c r="G59" s="99"/>
      <c r="H59" s="19"/>
      <c r="L59" s="19"/>
      <c r="M59" s="19"/>
    </row>
    <row r="60" spans="1:13" outlineLevel="1" x14ac:dyDescent="0.35">
      <c r="A60" s="21" t="s">
        <v>90</v>
      </c>
      <c r="B60" s="50"/>
      <c r="E60" s="46"/>
      <c r="F60" s="47"/>
      <c r="G60" s="99"/>
      <c r="H60" s="19"/>
      <c r="L60" s="19"/>
      <c r="M60" s="19"/>
    </row>
    <row r="61" spans="1:13" outlineLevel="1" x14ac:dyDescent="0.35">
      <c r="A61" s="21" t="s">
        <v>91</v>
      </c>
      <c r="B61" s="50"/>
      <c r="E61" s="46"/>
      <c r="F61" s="47"/>
      <c r="G61" s="99"/>
      <c r="H61" s="19"/>
      <c r="L61" s="19"/>
      <c r="M61" s="19"/>
    </row>
    <row r="62" spans="1:13" outlineLevel="1" x14ac:dyDescent="0.35">
      <c r="A62" s="21" t="s">
        <v>92</v>
      </c>
      <c r="B62" s="50"/>
      <c r="E62" s="46"/>
      <c r="F62" s="47"/>
      <c r="G62" s="99"/>
      <c r="H62" s="19"/>
      <c r="L62" s="19"/>
      <c r="M62" s="19"/>
    </row>
    <row r="63" spans="1:13" outlineLevel="1" x14ac:dyDescent="0.35">
      <c r="A63" s="21" t="s">
        <v>93</v>
      </c>
      <c r="B63" s="50"/>
      <c r="E63" s="46"/>
      <c r="F63" s="47"/>
      <c r="G63" s="99"/>
      <c r="H63" s="19"/>
      <c r="L63" s="19"/>
      <c r="M63" s="19"/>
    </row>
    <row r="64" spans="1:13" outlineLevel="1" x14ac:dyDescent="0.35">
      <c r="A64" s="21" t="s">
        <v>94</v>
      </c>
      <c r="B64" s="50"/>
      <c r="C64" s="51"/>
      <c r="D64" s="51"/>
      <c r="E64" s="51"/>
      <c r="F64" s="47"/>
      <c r="G64" s="100"/>
      <c r="H64" s="19"/>
      <c r="L64" s="19"/>
      <c r="M64" s="19"/>
    </row>
    <row r="65" spans="1:13" ht="15" customHeight="1" x14ac:dyDescent="0.35">
      <c r="A65" s="39"/>
      <c r="B65" s="40" t="s">
        <v>1657</v>
      </c>
      <c r="C65" s="82" t="s">
        <v>1541</v>
      </c>
      <c r="D65" s="82" t="s">
        <v>1542</v>
      </c>
      <c r="E65" s="41"/>
      <c r="F65" s="42" t="s">
        <v>95</v>
      </c>
      <c r="G65" s="110" t="s">
        <v>96</v>
      </c>
      <c r="H65" s="19"/>
      <c r="L65" s="19"/>
      <c r="M65" s="19"/>
    </row>
    <row r="66" spans="1:13" x14ac:dyDescent="0.35">
      <c r="A66" s="21" t="s">
        <v>97</v>
      </c>
      <c r="B66" s="37" t="s">
        <v>98</v>
      </c>
      <c r="C66" s="560">
        <v>6.9664000000000001</v>
      </c>
      <c r="D66" s="89">
        <v>6.2807000000000004</v>
      </c>
      <c r="E66" s="34"/>
      <c r="F66" s="439"/>
      <c r="G66" s="103"/>
      <c r="H66" s="19"/>
      <c r="L66" s="19"/>
      <c r="M66" s="19"/>
    </row>
    <row r="67" spans="1:13" x14ac:dyDescent="0.35">
      <c r="B67" s="37"/>
      <c r="E67" s="34"/>
      <c r="F67" s="439"/>
      <c r="G67" s="103"/>
      <c r="H67" s="19"/>
      <c r="L67" s="19"/>
      <c r="M67" s="19"/>
    </row>
    <row r="68" spans="1:13" x14ac:dyDescent="0.35">
      <c r="B68" s="37" t="s">
        <v>1127</v>
      </c>
      <c r="C68" s="34"/>
      <c r="D68" s="34"/>
      <c r="E68" s="34"/>
      <c r="F68" s="52"/>
      <c r="G68" s="103"/>
      <c r="H68" s="19"/>
      <c r="L68" s="19"/>
      <c r="M68" s="19"/>
    </row>
    <row r="69" spans="1:13" x14ac:dyDescent="0.35">
      <c r="B69" s="37" t="s">
        <v>99</v>
      </c>
      <c r="E69" s="34"/>
      <c r="F69" s="52"/>
      <c r="G69" s="103"/>
      <c r="H69" s="19"/>
      <c r="L69" s="19"/>
      <c r="M69" s="19"/>
    </row>
    <row r="70" spans="1:13" x14ac:dyDescent="0.35">
      <c r="A70" s="21" t="s">
        <v>100</v>
      </c>
      <c r="B70" s="17" t="s">
        <v>101</v>
      </c>
      <c r="C70" s="85">
        <v>12187.765267156658</v>
      </c>
      <c r="D70" s="85">
        <v>13048.454993344281</v>
      </c>
      <c r="E70" s="17"/>
      <c r="F70" s="99">
        <f t="shared" ref="F70:F76" si="0">IF($C$77=0,"",IF(C70="[for completion]","",C70/$C$77))</f>
        <v>0.20597024767431582</v>
      </c>
      <c r="G70" s="99">
        <f>IF($D$77=0,"",IF(D70="[Mark as ND1 if not relevant]","",D70/$D$77))</f>
        <v>0.22051569322464365</v>
      </c>
      <c r="H70" s="19"/>
      <c r="L70" s="19"/>
      <c r="M70" s="19"/>
    </row>
    <row r="71" spans="1:13" x14ac:dyDescent="0.35">
      <c r="A71" s="21" t="s">
        <v>102</v>
      </c>
      <c r="B71" s="17" t="s">
        <v>103</v>
      </c>
      <c r="C71" s="85">
        <v>4299.4047390688338</v>
      </c>
      <c r="D71" s="85">
        <v>5000.7122001067919</v>
      </c>
      <c r="E71" s="17"/>
      <c r="F71" s="99">
        <f t="shared" si="0"/>
        <v>7.2658886969582157E-2</v>
      </c>
      <c r="G71" s="99">
        <f t="shared" ref="G71:G76" si="1">IF($D$77=0,"",IF(D71="[Mark as ND1 if not relevant]","",D71/$D$77))</f>
        <v>8.4510811278880327E-2</v>
      </c>
      <c r="H71" s="19"/>
      <c r="L71" s="19"/>
      <c r="M71" s="19"/>
    </row>
    <row r="72" spans="1:13" x14ac:dyDescent="0.35">
      <c r="A72" s="21" t="s">
        <v>104</v>
      </c>
      <c r="B72" s="17" t="s">
        <v>105</v>
      </c>
      <c r="C72" s="85">
        <v>4686.2077962166577</v>
      </c>
      <c r="D72" s="85">
        <v>5219.6031859589675</v>
      </c>
      <c r="E72" s="17"/>
      <c r="F72" s="99">
        <f t="shared" si="0"/>
        <v>7.9195763889636797E-2</v>
      </c>
      <c r="G72" s="99">
        <f t="shared" si="1"/>
        <v>8.821001532337748E-2</v>
      </c>
      <c r="H72" s="19"/>
      <c r="L72" s="19"/>
      <c r="M72" s="19"/>
    </row>
    <row r="73" spans="1:13" x14ac:dyDescent="0.35">
      <c r="A73" s="21" t="s">
        <v>106</v>
      </c>
      <c r="B73" s="17" t="s">
        <v>107</v>
      </c>
      <c r="C73" s="85">
        <v>3415.085520976012</v>
      </c>
      <c r="D73" s="85">
        <v>3816.61667271941</v>
      </c>
      <c r="E73" s="17"/>
      <c r="F73" s="99">
        <f t="shared" si="0"/>
        <v>5.771410879399879E-2</v>
      </c>
      <c r="G73" s="99">
        <f t="shared" si="1"/>
        <v>6.4499886905135265E-2</v>
      </c>
      <c r="H73" s="19"/>
      <c r="L73" s="19"/>
      <c r="M73" s="19"/>
    </row>
    <row r="74" spans="1:13" x14ac:dyDescent="0.35">
      <c r="A74" s="21" t="s">
        <v>108</v>
      </c>
      <c r="B74" s="17" t="s">
        <v>109</v>
      </c>
      <c r="C74" s="85">
        <v>3266.9185174344211</v>
      </c>
      <c r="D74" s="85">
        <v>3550.7993744602222</v>
      </c>
      <c r="E74" s="17"/>
      <c r="F74" s="99">
        <f t="shared" si="0"/>
        <v>5.5210122727015538E-2</v>
      </c>
      <c r="G74" s="99">
        <f t="shared" si="1"/>
        <v>6.0007639675357806E-2</v>
      </c>
      <c r="H74" s="19"/>
      <c r="L74" s="19"/>
      <c r="M74" s="19"/>
    </row>
    <row r="75" spans="1:13" x14ac:dyDescent="0.35">
      <c r="A75" s="21" t="s">
        <v>110</v>
      </c>
      <c r="B75" s="17" t="s">
        <v>111</v>
      </c>
      <c r="C75" s="85">
        <v>14880.764126352091</v>
      </c>
      <c r="D75" s="85">
        <v>14934.321692370439</v>
      </c>
      <c r="E75" s="17"/>
      <c r="F75" s="99">
        <f t="shared" si="0"/>
        <v>0.25148126875624194</v>
      </c>
      <c r="G75" s="99">
        <f t="shared" si="1"/>
        <v>0.25238637850325679</v>
      </c>
      <c r="H75" s="19"/>
      <c r="L75" s="19"/>
      <c r="M75" s="19"/>
    </row>
    <row r="76" spans="1:13" x14ac:dyDescent="0.35">
      <c r="A76" s="21" t="s">
        <v>112</v>
      </c>
      <c r="B76" s="17" t="s">
        <v>113</v>
      </c>
      <c r="C76" s="85">
        <v>16436.309301326102</v>
      </c>
      <c r="D76" s="85">
        <v>13601.947149570664</v>
      </c>
      <c r="E76" s="17"/>
      <c r="F76" s="99">
        <f t="shared" si="0"/>
        <v>0.27776960118920901</v>
      </c>
      <c r="G76" s="99">
        <f t="shared" si="1"/>
        <v>0.22986957508934874</v>
      </c>
      <c r="H76" s="19"/>
      <c r="L76" s="19"/>
      <c r="M76" s="19"/>
    </row>
    <row r="77" spans="1:13" x14ac:dyDescent="0.35">
      <c r="A77" s="21" t="s">
        <v>114</v>
      </c>
      <c r="B77" s="53" t="s">
        <v>87</v>
      </c>
      <c r="C77" s="85">
        <v>59172.455268530772</v>
      </c>
      <c r="D77" s="46">
        <f>SUM(D70:D76)</f>
        <v>59172.455268530772</v>
      </c>
      <c r="E77" s="37"/>
      <c r="F77" s="100">
        <f t="shared" ref="F77" si="2">SUM(F70:F76)</f>
        <v>1</v>
      </c>
      <c r="G77" s="100">
        <f>SUM(G70:G76)</f>
        <v>1</v>
      </c>
      <c r="H77" s="19"/>
      <c r="L77" s="19"/>
      <c r="M77" s="19"/>
    </row>
    <row r="78" spans="1:13" hidden="1" outlineLevel="1" x14ac:dyDescent="0.35">
      <c r="A78" s="21" t="s">
        <v>115</v>
      </c>
      <c r="B78" s="54" t="s">
        <v>116</v>
      </c>
      <c r="C78" s="46"/>
      <c r="D78" s="46"/>
      <c r="E78" s="37"/>
      <c r="F78" s="99">
        <f>IF($C$77=0,"",IF(C78="[for completion]","",C78/$C$77))</f>
        <v>0</v>
      </c>
      <c r="G78" s="99">
        <f t="shared" ref="G78:G82" si="3">IF($D$77=0,"",IF(D78="[for completion]","",D78/$D$77))</f>
        <v>0</v>
      </c>
      <c r="H78" s="19"/>
      <c r="L78" s="19"/>
      <c r="M78" s="19"/>
    </row>
    <row r="79" spans="1:13" hidden="1" outlineLevel="1" x14ac:dyDescent="0.35">
      <c r="A79" s="21" t="s">
        <v>117</v>
      </c>
      <c r="B79" s="54" t="s">
        <v>118</v>
      </c>
      <c r="C79" s="46"/>
      <c r="D79" s="46"/>
      <c r="E79" s="37"/>
      <c r="F79" s="99">
        <f t="shared" ref="F79:F82" si="4">IF($C$77=0,"",IF(C79="[for completion]","",C79/$C$77))</f>
        <v>0</v>
      </c>
      <c r="G79" s="99">
        <f t="shared" si="3"/>
        <v>0</v>
      </c>
      <c r="H79" s="19"/>
      <c r="L79" s="19"/>
      <c r="M79" s="19"/>
    </row>
    <row r="80" spans="1:13" hidden="1" outlineLevel="1" x14ac:dyDescent="0.35">
      <c r="A80" s="21" t="s">
        <v>119</v>
      </c>
      <c r="B80" s="54" t="s">
        <v>120</v>
      </c>
      <c r="C80" s="46"/>
      <c r="D80" s="46"/>
      <c r="E80" s="37"/>
      <c r="F80" s="99">
        <f t="shared" si="4"/>
        <v>0</v>
      </c>
      <c r="G80" s="99">
        <f t="shared" si="3"/>
        <v>0</v>
      </c>
      <c r="H80" s="19"/>
      <c r="L80" s="19"/>
      <c r="M80" s="19"/>
    </row>
    <row r="81" spans="1:13" hidden="1" outlineLevel="1" x14ac:dyDescent="0.35">
      <c r="A81" s="21" t="s">
        <v>121</v>
      </c>
      <c r="B81" s="54" t="s">
        <v>122</v>
      </c>
      <c r="C81" s="46"/>
      <c r="D81" s="46"/>
      <c r="E81" s="37"/>
      <c r="F81" s="99">
        <f t="shared" si="4"/>
        <v>0</v>
      </c>
      <c r="G81" s="99">
        <f t="shared" si="3"/>
        <v>0</v>
      </c>
      <c r="H81" s="19"/>
      <c r="L81" s="19"/>
      <c r="M81" s="19"/>
    </row>
    <row r="82" spans="1:13" hidden="1" outlineLevel="1" x14ac:dyDescent="0.35">
      <c r="A82" s="21" t="s">
        <v>123</v>
      </c>
      <c r="B82" s="54" t="s">
        <v>124</v>
      </c>
      <c r="C82" s="46"/>
      <c r="D82" s="46"/>
      <c r="E82" s="37"/>
      <c r="F82" s="99">
        <f t="shared" si="4"/>
        <v>0</v>
      </c>
      <c r="G82" s="99">
        <f t="shared" si="3"/>
        <v>0</v>
      </c>
      <c r="H82" s="19"/>
      <c r="L82" s="19"/>
      <c r="M82" s="19"/>
    </row>
    <row r="83" spans="1:13" hidden="1" outlineLevel="1" x14ac:dyDescent="0.35">
      <c r="A83" s="21" t="s">
        <v>125</v>
      </c>
      <c r="B83" s="54"/>
      <c r="C83" s="46"/>
      <c r="D83" s="46"/>
      <c r="E83" s="37"/>
      <c r="F83" s="99"/>
      <c r="G83" s="99"/>
      <c r="H83" s="19"/>
      <c r="L83" s="19"/>
      <c r="M83" s="19"/>
    </row>
    <row r="84" spans="1:13" hidden="1" outlineLevel="1" x14ac:dyDescent="0.35">
      <c r="A84" s="21" t="s">
        <v>126</v>
      </c>
      <c r="B84" s="54"/>
      <c r="C84" s="46"/>
      <c r="D84" s="46"/>
      <c r="E84" s="37"/>
      <c r="F84" s="99"/>
      <c r="G84" s="99"/>
      <c r="H84" s="19"/>
      <c r="L84" s="19"/>
      <c r="M84" s="19"/>
    </row>
    <row r="85" spans="1:13" hidden="1" outlineLevel="1" x14ac:dyDescent="0.35">
      <c r="A85" s="21" t="s">
        <v>127</v>
      </c>
      <c r="B85" s="54"/>
      <c r="C85" s="46"/>
      <c r="D85" s="46"/>
      <c r="E85" s="37"/>
      <c r="F85" s="99"/>
      <c r="G85" s="99"/>
      <c r="H85" s="19"/>
      <c r="L85" s="19"/>
      <c r="M85" s="19"/>
    </row>
    <row r="86" spans="1:13" hidden="1" outlineLevel="1" x14ac:dyDescent="0.35">
      <c r="A86" s="21" t="s">
        <v>128</v>
      </c>
      <c r="B86" s="53"/>
      <c r="C86" s="46"/>
      <c r="D86" s="46"/>
      <c r="E86" s="37"/>
      <c r="F86" s="99"/>
      <c r="G86" s="99"/>
      <c r="H86" s="19"/>
      <c r="L86" s="19"/>
      <c r="M86" s="19"/>
    </row>
    <row r="87" spans="1:13" hidden="1" outlineLevel="1" x14ac:dyDescent="0.35">
      <c r="A87" s="21" t="s">
        <v>129</v>
      </c>
      <c r="B87" s="54"/>
      <c r="C87" s="46"/>
      <c r="D87" s="46"/>
      <c r="E87" s="37"/>
      <c r="F87" s="99"/>
      <c r="G87" s="99"/>
      <c r="H87" s="19"/>
      <c r="L87" s="19"/>
      <c r="M87" s="19"/>
    </row>
    <row r="88" spans="1:13" ht="15" customHeight="1" collapsed="1" x14ac:dyDescent="0.35">
      <c r="A88" s="39"/>
      <c r="B88" s="40" t="s">
        <v>1658</v>
      </c>
      <c r="C88" s="82" t="s">
        <v>1133</v>
      </c>
      <c r="D88" s="82" t="s">
        <v>1134</v>
      </c>
      <c r="E88" s="41"/>
      <c r="F88" s="108" t="s">
        <v>130</v>
      </c>
      <c r="G88" s="111" t="s">
        <v>131</v>
      </c>
      <c r="H88" s="19"/>
      <c r="L88" s="19"/>
      <c r="M88" s="19"/>
    </row>
    <row r="89" spans="1:13" x14ac:dyDescent="0.35">
      <c r="A89" s="21" t="s">
        <v>132</v>
      </c>
      <c r="B89" s="37" t="s">
        <v>98</v>
      </c>
      <c r="C89" s="90">
        <v>5.9127999999999998</v>
      </c>
      <c r="D89" s="90">
        <v>5.9127999999999998</v>
      </c>
      <c r="E89" s="34"/>
      <c r="F89" s="102"/>
      <c r="G89" s="103"/>
      <c r="H89" s="19"/>
      <c r="L89" s="19"/>
      <c r="M89" s="19"/>
    </row>
    <row r="90" spans="1:13" x14ac:dyDescent="0.35">
      <c r="B90" s="37"/>
      <c r="E90" s="34"/>
      <c r="F90" s="102"/>
      <c r="G90" s="103"/>
      <c r="H90" s="19"/>
      <c r="L90" s="19"/>
      <c r="M90" s="19"/>
    </row>
    <row r="91" spans="1:13" x14ac:dyDescent="0.35">
      <c r="B91" s="37" t="s">
        <v>1128</v>
      </c>
      <c r="C91" s="34"/>
      <c r="D91" s="34"/>
      <c r="E91" s="34"/>
      <c r="F91" s="103"/>
      <c r="G91" s="103"/>
      <c r="H91" s="19"/>
      <c r="L91" s="19"/>
      <c r="M91" s="19"/>
    </row>
    <row r="92" spans="1:13" x14ac:dyDescent="0.35">
      <c r="A92" s="21" t="s">
        <v>133</v>
      </c>
      <c r="B92" s="37" t="s">
        <v>99</v>
      </c>
      <c r="E92" s="34"/>
      <c r="F92" s="103"/>
      <c r="G92" s="103"/>
      <c r="H92" s="19"/>
      <c r="L92" s="19"/>
      <c r="M92" s="19"/>
    </row>
    <row r="93" spans="1:13" x14ac:dyDescent="0.35">
      <c r="A93" s="21" t="s">
        <v>134</v>
      </c>
      <c r="B93" s="17" t="s">
        <v>101</v>
      </c>
      <c r="C93" s="85">
        <v>8977.0787359999995</v>
      </c>
      <c r="D93" s="85">
        <v>8977.0787359999995</v>
      </c>
      <c r="E93" s="17"/>
      <c r="F93" s="99">
        <f>IF($C$100=0,"",IF(C93="[for completion]","",C93/$C$100))</f>
        <v>0.17334545237912499</v>
      </c>
      <c r="G93" s="99">
        <f>IF($D$100=0,"",IF(D93="[Mark as ND1 if not relevant]","",D93/$D$100))</f>
        <v>0.17334545237912499</v>
      </c>
      <c r="H93" s="19"/>
      <c r="L93" s="19"/>
      <c r="M93" s="19"/>
    </row>
    <row r="94" spans="1:13" x14ac:dyDescent="0.35">
      <c r="A94" s="21" t="s">
        <v>135</v>
      </c>
      <c r="B94" s="17" t="s">
        <v>103</v>
      </c>
      <c r="C94" s="85">
        <v>5707.6207530000001</v>
      </c>
      <c r="D94" s="85">
        <v>5707.6207530000001</v>
      </c>
      <c r="E94" s="17"/>
      <c r="F94" s="99">
        <f t="shared" ref="F94:F99" si="5">IF($C$100=0,"",IF(C94="[for completion]","",C94/$C$100))</f>
        <v>0.11021292455301765</v>
      </c>
      <c r="G94" s="99">
        <f t="shared" ref="G94:G99" si="6">IF($D$100=0,"",IF(D94="[Mark as ND1 if not relevant]","",D94/$D$100))</f>
        <v>0.11021292455301765</v>
      </c>
      <c r="H94" s="19"/>
      <c r="L94" s="19"/>
      <c r="M94" s="19"/>
    </row>
    <row r="95" spans="1:13" x14ac:dyDescent="0.35">
      <c r="A95" s="21" t="s">
        <v>136</v>
      </c>
      <c r="B95" s="17" t="s">
        <v>105</v>
      </c>
      <c r="C95" s="85">
        <v>6675.8587100000004</v>
      </c>
      <c r="D95" s="85">
        <v>6675.8587100000004</v>
      </c>
      <c r="E95" s="17"/>
      <c r="F95" s="99">
        <f t="shared" si="5"/>
        <v>0.12890939047502545</v>
      </c>
      <c r="G95" s="99">
        <f t="shared" si="6"/>
        <v>0.12890939047502545</v>
      </c>
      <c r="H95" s="19"/>
      <c r="L95" s="19"/>
      <c r="M95" s="19"/>
    </row>
    <row r="96" spans="1:13" x14ac:dyDescent="0.35">
      <c r="A96" s="21" t="s">
        <v>137</v>
      </c>
      <c r="B96" s="17" t="s">
        <v>107</v>
      </c>
      <c r="C96" s="85">
        <v>5698.6510559999997</v>
      </c>
      <c r="D96" s="85">
        <v>5698.6510559999997</v>
      </c>
      <c r="E96" s="17"/>
      <c r="F96" s="99">
        <f t="shared" si="5"/>
        <v>0.11003972164036707</v>
      </c>
      <c r="G96" s="99">
        <f t="shared" si="6"/>
        <v>0.11003972164036707</v>
      </c>
      <c r="H96" s="19"/>
      <c r="L96" s="19"/>
      <c r="M96" s="19"/>
    </row>
    <row r="97" spans="1:14" x14ac:dyDescent="0.35">
      <c r="A97" s="21" t="s">
        <v>138</v>
      </c>
      <c r="B97" s="17" t="s">
        <v>109</v>
      </c>
      <c r="C97" s="85">
        <v>5673.8943440000003</v>
      </c>
      <c r="D97" s="85">
        <v>5673.8943440000003</v>
      </c>
      <c r="E97" s="17"/>
      <c r="F97" s="99">
        <f t="shared" si="5"/>
        <v>0.10956167487623991</v>
      </c>
      <c r="G97" s="99">
        <f t="shared" si="6"/>
        <v>0.10956167487623991</v>
      </c>
      <c r="H97" s="19"/>
      <c r="L97" s="19"/>
      <c r="M97" s="19"/>
    </row>
    <row r="98" spans="1:14" x14ac:dyDescent="0.35">
      <c r="A98" s="21" t="s">
        <v>139</v>
      </c>
      <c r="B98" s="17" t="s">
        <v>111</v>
      </c>
      <c r="C98" s="85">
        <v>11250.414892999999</v>
      </c>
      <c r="D98" s="85">
        <v>11250.414892999999</v>
      </c>
      <c r="E98" s="17"/>
      <c r="F98" s="99">
        <f t="shared" si="5"/>
        <v>0.21724308279253238</v>
      </c>
      <c r="G98" s="99">
        <f t="shared" si="6"/>
        <v>0.21724308279253238</v>
      </c>
      <c r="H98" s="19"/>
      <c r="L98" s="19"/>
      <c r="M98" s="19"/>
    </row>
    <row r="99" spans="1:14" x14ac:dyDescent="0.35">
      <c r="A99" s="21" t="s">
        <v>140</v>
      </c>
      <c r="B99" s="17" t="s">
        <v>113</v>
      </c>
      <c r="C99" s="85">
        <v>7803.699533</v>
      </c>
      <c r="D99" s="85">
        <v>7803.699533</v>
      </c>
      <c r="E99" s="17"/>
      <c r="F99" s="99">
        <f t="shared" si="5"/>
        <v>0.15068775328369266</v>
      </c>
      <c r="G99" s="99">
        <f t="shared" si="6"/>
        <v>0.15068775328369266</v>
      </c>
      <c r="H99" s="19"/>
      <c r="L99" s="19"/>
      <c r="M99" s="19"/>
    </row>
    <row r="100" spans="1:14" x14ac:dyDescent="0.35">
      <c r="A100" s="21" t="s">
        <v>141</v>
      </c>
      <c r="B100" s="53" t="s">
        <v>87</v>
      </c>
      <c r="C100" s="46">
        <f>SUM(C93:C99)</f>
        <v>51787.218024999995</v>
      </c>
      <c r="D100" s="46">
        <f>SUM(D93:D99)</f>
        <v>51787.218024999995</v>
      </c>
      <c r="E100" s="37"/>
      <c r="F100" s="49">
        <v>1.0000000000000002</v>
      </c>
      <c r="G100" s="100">
        <f>SUM(G93:G99)</f>
        <v>1</v>
      </c>
      <c r="H100" s="19"/>
      <c r="L100" s="19"/>
      <c r="M100" s="19"/>
    </row>
    <row r="101" spans="1:14" hidden="1" outlineLevel="1" x14ac:dyDescent="0.35">
      <c r="A101" s="21" t="s">
        <v>142</v>
      </c>
      <c r="B101" s="54" t="s">
        <v>116</v>
      </c>
      <c r="C101" s="99"/>
      <c r="D101" s="99"/>
      <c r="E101" s="37"/>
      <c r="F101" s="47">
        <v>0</v>
      </c>
      <c r="G101" s="99">
        <f t="shared" ref="G101:G105" si="7">IF($D$100=0,"",IF(D101="[for completion]","",D101/$D$100))</f>
        <v>0</v>
      </c>
      <c r="H101" s="19"/>
      <c r="L101" s="19"/>
      <c r="M101" s="19"/>
    </row>
    <row r="102" spans="1:14" hidden="1" outlineLevel="1" x14ac:dyDescent="0.35">
      <c r="A102" s="21" t="s">
        <v>143</v>
      </c>
      <c r="B102" s="54" t="s">
        <v>118</v>
      </c>
      <c r="C102" s="99"/>
      <c r="D102" s="99"/>
      <c r="E102" s="37"/>
      <c r="F102" s="47">
        <v>0</v>
      </c>
      <c r="G102" s="99">
        <f t="shared" si="7"/>
        <v>0</v>
      </c>
      <c r="H102" s="19"/>
      <c r="L102" s="19"/>
      <c r="M102" s="19"/>
    </row>
    <row r="103" spans="1:14" hidden="1" outlineLevel="1" x14ac:dyDescent="0.35">
      <c r="A103" s="21" t="s">
        <v>144</v>
      </c>
      <c r="B103" s="54" t="s">
        <v>120</v>
      </c>
      <c r="C103" s="99"/>
      <c r="D103" s="99"/>
      <c r="E103" s="37"/>
      <c r="F103" s="47">
        <v>0</v>
      </c>
      <c r="G103" s="99">
        <f t="shared" si="7"/>
        <v>0</v>
      </c>
      <c r="H103" s="19"/>
      <c r="L103" s="19"/>
      <c r="M103" s="19"/>
    </row>
    <row r="104" spans="1:14" hidden="1" outlineLevel="1" x14ac:dyDescent="0.35">
      <c r="A104" s="21" t="s">
        <v>145</v>
      </c>
      <c r="B104" s="54" t="s">
        <v>122</v>
      </c>
      <c r="C104" s="99"/>
      <c r="D104" s="99"/>
      <c r="E104" s="37"/>
      <c r="F104" s="47">
        <v>0</v>
      </c>
      <c r="G104" s="99">
        <f t="shared" si="7"/>
        <v>0</v>
      </c>
      <c r="H104" s="19"/>
      <c r="L104" s="19"/>
      <c r="M104" s="19"/>
    </row>
    <row r="105" spans="1:14" hidden="1" outlineLevel="1" x14ac:dyDescent="0.35">
      <c r="A105" s="21" t="s">
        <v>146</v>
      </c>
      <c r="B105" s="54" t="s">
        <v>124</v>
      </c>
      <c r="C105" s="99"/>
      <c r="D105" s="99"/>
      <c r="E105" s="37"/>
      <c r="F105" s="47">
        <v>0</v>
      </c>
      <c r="G105" s="99">
        <f t="shared" si="7"/>
        <v>0</v>
      </c>
      <c r="H105" s="19"/>
      <c r="L105" s="19"/>
      <c r="M105" s="19"/>
    </row>
    <row r="106" spans="1:14" hidden="1" outlineLevel="1" x14ac:dyDescent="0.35">
      <c r="A106" s="21" t="s">
        <v>147</v>
      </c>
      <c r="B106" s="54"/>
      <c r="C106" s="99"/>
      <c r="D106" s="99"/>
      <c r="E106" s="37"/>
      <c r="F106" s="47"/>
      <c r="G106" s="99"/>
      <c r="H106" s="19"/>
      <c r="L106" s="19"/>
      <c r="M106" s="19"/>
    </row>
    <row r="107" spans="1:14" hidden="1" outlineLevel="1" x14ac:dyDescent="0.35">
      <c r="A107" s="21" t="s">
        <v>148</v>
      </c>
      <c r="B107" s="54"/>
      <c r="C107" s="99"/>
      <c r="D107" s="99"/>
      <c r="E107" s="37"/>
      <c r="F107" s="47"/>
      <c r="G107" s="99"/>
      <c r="H107" s="19"/>
      <c r="L107" s="19"/>
      <c r="M107" s="19"/>
    </row>
    <row r="108" spans="1:14" hidden="1" outlineLevel="1" x14ac:dyDescent="0.35">
      <c r="A108" s="21" t="s">
        <v>149</v>
      </c>
      <c r="B108" s="53"/>
      <c r="C108" s="99"/>
      <c r="D108" s="99"/>
      <c r="E108" s="37"/>
      <c r="F108" s="47">
        <v>0</v>
      </c>
      <c r="G108" s="99"/>
      <c r="H108" s="19"/>
      <c r="L108" s="19"/>
      <c r="M108" s="19"/>
    </row>
    <row r="109" spans="1:14" hidden="1" outlineLevel="1" x14ac:dyDescent="0.35">
      <c r="A109" s="21" t="s">
        <v>150</v>
      </c>
      <c r="B109" s="54"/>
      <c r="C109" s="99"/>
      <c r="D109" s="99"/>
      <c r="E109" s="37"/>
      <c r="F109" s="47">
        <v>0</v>
      </c>
      <c r="G109" s="99"/>
      <c r="H109" s="19"/>
      <c r="L109" s="19"/>
      <c r="M109" s="19"/>
    </row>
    <row r="110" spans="1:14" hidden="1" outlineLevel="1" x14ac:dyDescent="0.35">
      <c r="A110" s="21" t="s">
        <v>151</v>
      </c>
      <c r="B110" s="54"/>
      <c r="C110" s="99"/>
      <c r="D110" s="99"/>
      <c r="E110" s="37"/>
      <c r="F110" s="47">
        <v>0</v>
      </c>
      <c r="G110" s="99"/>
      <c r="H110" s="19"/>
      <c r="L110" s="19"/>
      <c r="M110" s="19"/>
    </row>
    <row r="111" spans="1:14" ht="15" customHeight="1" collapsed="1" x14ac:dyDescent="0.35">
      <c r="A111" s="39"/>
      <c r="B111" s="40" t="s">
        <v>152</v>
      </c>
      <c r="C111" s="108" t="s">
        <v>153</v>
      </c>
      <c r="D111" s="108" t="s">
        <v>154</v>
      </c>
      <c r="E111" s="41"/>
      <c r="F111" s="42" t="s">
        <v>155</v>
      </c>
      <c r="G111" s="108" t="s">
        <v>156</v>
      </c>
      <c r="H111" s="19"/>
      <c r="L111" s="19"/>
      <c r="M111" s="19"/>
    </row>
    <row r="112" spans="1:14" s="55" customFormat="1" x14ac:dyDescent="0.35">
      <c r="A112" s="21" t="s">
        <v>157</v>
      </c>
      <c r="B112" s="37" t="s">
        <v>158</v>
      </c>
      <c r="C112" s="85">
        <v>57395.028447592769</v>
      </c>
      <c r="D112" s="85">
        <v>59732.962107592764</v>
      </c>
      <c r="E112" s="47"/>
      <c r="F112" s="99">
        <f>IF($C$131=0,"",IF(C112="[for completion]","",C112/$C$131))</f>
        <v>0.95135761412615749</v>
      </c>
      <c r="G112" s="99">
        <f>IF($D$131=0,"",IF(D112="[for completion]","",D112/$D$131))</f>
        <v>0.999990621112266</v>
      </c>
      <c r="H112" s="19"/>
      <c r="I112" s="21"/>
      <c r="J112" s="21"/>
      <c r="K112" s="21"/>
      <c r="L112" s="19"/>
      <c r="M112" s="19"/>
      <c r="N112" s="19"/>
    </row>
    <row r="113" spans="1:14" s="55" customFormat="1" x14ac:dyDescent="0.35">
      <c r="A113" s="21" t="s">
        <v>159</v>
      </c>
      <c r="B113" s="37" t="s">
        <v>1688</v>
      </c>
      <c r="C113" s="85">
        <v>2.6161E-2</v>
      </c>
      <c r="D113" s="85">
        <v>2.6161E-2</v>
      </c>
      <c r="E113" s="47"/>
      <c r="F113" s="99">
        <f t="shared" ref="F113:F130" si="8">IF($C$131=0,"",IF(C113="[for completion]","",C113/$C$131))</f>
        <v>4.3363453623653119E-7</v>
      </c>
      <c r="G113" s="99" t="str">
        <f t="shared" ref="G113:G121" si="9">IF($D$127=0,"",IF(D113="[for completion]","",D113/$D$127))</f>
        <v/>
      </c>
      <c r="H113" s="19"/>
      <c r="I113" s="21"/>
      <c r="J113" s="21"/>
      <c r="K113" s="21"/>
      <c r="L113" s="19"/>
      <c r="M113" s="19"/>
      <c r="N113" s="19"/>
    </row>
    <row r="114" spans="1:14" s="55" customFormat="1" x14ac:dyDescent="0.35">
      <c r="A114" s="21" t="s">
        <v>160</v>
      </c>
      <c r="B114" s="37" t="s">
        <v>167</v>
      </c>
      <c r="C114" s="85"/>
      <c r="D114" s="93"/>
      <c r="E114" s="47"/>
      <c r="F114" s="99">
        <f t="shared" si="8"/>
        <v>0</v>
      </c>
      <c r="G114" s="99" t="str">
        <f t="shared" si="9"/>
        <v/>
      </c>
      <c r="H114" s="19"/>
      <c r="I114" s="21"/>
      <c r="J114" s="21"/>
      <c r="K114" s="21"/>
      <c r="L114" s="19"/>
      <c r="M114" s="19"/>
      <c r="N114" s="19"/>
    </row>
    <row r="115" spans="1:14" s="55" customFormat="1" x14ac:dyDescent="0.35">
      <c r="A115" s="21" t="s">
        <v>161</v>
      </c>
      <c r="B115" s="37" t="s">
        <v>1689</v>
      </c>
      <c r="C115" s="85">
        <v>9.8379999999999995E-3</v>
      </c>
      <c r="D115" s="85">
        <v>9.8379999999999995E-3</v>
      </c>
      <c r="E115" s="47"/>
      <c r="F115" s="99">
        <f t="shared" si="8"/>
        <v>1.6307085231814508E-7</v>
      </c>
      <c r="G115" s="99" t="str">
        <f t="shared" si="9"/>
        <v/>
      </c>
      <c r="H115" s="19"/>
      <c r="I115" s="21"/>
      <c r="J115" s="21"/>
      <c r="K115" s="21"/>
      <c r="L115" s="19"/>
      <c r="M115" s="19"/>
      <c r="N115" s="19"/>
    </row>
    <row r="116" spans="1:14" s="55" customFormat="1" x14ac:dyDescent="0.35">
      <c r="A116" s="21" t="s">
        <v>163</v>
      </c>
      <c r="B116" s="37" t="s">
        <v>1476</v>
      </c>
      <c r="C116" s="85">
        <v>1088.26</v>
      </c>
      <c r="D116" s="85">
        <v>0.42350700000000002</v>
      </c>
      <c r="E116" s="47"/>
      <c r="F116" s="99">
        <f t="shared" si="8"/>
        <v>1.8038573464499347E-2</v>
      </c>
      <c r="G116" s="99" t="str">
        <f t="shared" si="9"/>
        <v/>
      </c>
      <c r="H116" s="19"/>
      <c r="I116" s="21"/>
      <c r="J116" s="21"/>
      <c r="K116" s="21"/>
      <c r="L116" s="19"/>
      <c r="M116" s="19"/>
      <c r="N116" s="19"/>
    </row>
    <row r="117" spans="1:14" s="55" customFormat="1" x14ac:dyDescent="0.35">
      <c r="A117" s="21" t="s">
        <v>164</v>
      </c>
      <c r="B117" s="37" t="s">
        <v>169</v>
      </c>
      <c r="C117" s="85"/>
      <c r="D117" s="21"/>
      <c r="E117" s="37"/>
      <c r="F117" s="99">
        <f t="shared" si="8"/>
        <v>0</v>
      </c>
      <c r="G117" s="99" t="str">
        <f t="shared" si="9"/>
        <v/>
      </c>
      <c r="H117" s="19"/>
      <c r="I117" s="21"/>
      <c r="J117" s="21"/>
      <c r="K117" s="21"/>
      <c r="L117" s="19"/>
      <c r="M117" s="19"/>
      <c r="N117" s="19"/>
    </row>
    <row r="118" spans="1:14" x14ac:dyDescent="0.35">
      <c r="A118" s="21" t="s">
        <v>165</v>
      </c>
      <c r="B118" s="37" t="s">
        <v>171</v>
      </c>
      <c r="C118" s="85">
        <v>6.6880000000000004E-3</v>
      </c>
      <c r="D118" s="85">
        <v>6.6880000000000004E-3</v>
      </c>
      <c r="E118" s="37"/>
      <c r="F118" s="99">
        <f t="shared" si="8"/>
        <v>1.108576804537258E-7</v>
      </c>
      <c r="G118" s="99" t="str">
        <f t="shared" si="9"/>
        <v/>
      </c>
      <c r="H118" s="19"/>
      <c r="L118" s="19"/>
      <c r="M118" s="19"/>
    </row>
    <row r="119" spans="1:14" x14ac:dyDescent="0.35">
      <c r="A119" s="21" t="s">
        <v>166</v>
      </c>
      <c r="B119" s="37" t="s">
        <v>1690</v>
      </c>
      <c r="C119" s="85">
        <v>59.991652999999999</v>
      </c>
      <c r="D119" s="85">
        <v>4.333E-3</v>
      </c>
      <c r="E119" s="37"/>
      <c r="F119" s="99">
        <f t="shared" si="8"/>
        <v>9.9439825032368438E-4</v>
      </c>
      <c r="G119" s="99" t="str">
        <f t="shared" si="9"/>
        <v/>
      </c>
      <c r="H119" s="19"/>
      <c r="L119" s="19"/>
      <c r="M119" s="19"/>
    </row>
    <row r="120" spans="1:14" x14ac:dyDescent="0.35">
      <c r="A120" s="21" t="s">
        <v>168</v>
      </c>
      <c r="B120" s="37" t="s">
        <v>173</v>
      </c>
      <c r="C120" s="93"/>
      <c r="E120" s="37"/>
      <c r="F120" s="99">
        <f t="shared" si="8"/>
        <v>0</v>
      </c>
      <c r="G120" s="99" t="str">
        <f t="shared" si="9"/>
        <v/>
      </c>
      <c r="H120" s="19"/>
      <c r="L120" s="19"/>
      <c r="M120" s="19"/>
    </row>
    <row r="121" spans="1:14" x14ac:dyDescent="0.35">
      <c r="A121" s="21" t="s">
        <v>170</v>
      </c>
      <c r="B121" s="21" t="s">
        <v>2670</v>
      </c>
      <c r="C121" s="85"/>
      <c r="D121" s="46"/>
      <c r="E121" s="37"/>
      <c r="F121" s="99">
        <f t="shared" si="8"/>
        <v>0</v>
      </c>
      <c r="G121" s="99" t="str">
        <f t="shared" si="9"/>
        <v/>
      </c>
      <c r="H121" s="19"/>
      <c r="L121" s="19"/>
      <c r="M121" s="19"/>
    </row>
    <row r="122" spans="1:14" x14ac:dyDescent="0.35">
      <c r="A122" s="21" t="s">
        <v>172</v>
      </c>
      <c r="B122" s="37" t="s">
        <v>1475</v>
      </c>
      <c r="C122" s="85">
        <v>571.53499999999997</v>
      </c>
      <c r="D122" s="85">
        <v>2.3942999999999999E-2</v>
      </c>
      <c r="E122" s="37"/>
      <c r="F122" s="99">
        <f t="shared" si="8"/>
        <v>9.4735413274701207E-3</v>
      </c>
      <c r="G122" s="99" t="str">
        <f t="shared" ref="G122:G126" si="10">IF($D$127=0,"",IF(D122="[for completion]","",D122/$D$127))</f>
        <v/>
      </c>
      <c r="H122" s="19"/>
      <c r="L122" s="19"/>
      <c r="M122" s="19"/>
    </row>
    <row r="123" spans="1:14" x14ac:dyDescent="0.35">
      <c r="A123" s="21" t="s">
        <v>174</v>
      </c>
      <c r="B123" s="37" t="s">
        <v>175</v>
      </c>
      <c r="C123" s="93"/>
      <c r="E123" s="37"/>
      <c r="F123" s="99">
        <f t="shared" si="8"/>
        <v>0</v>
      </c>
      <c r="G123" s="99" t="str">
        <f t="shared" si="10"/>
        <v/>
      </c>
      <c r="H123" s="19"/>
      <c r="L123" s="19"/>
      <c r="M123" s="19"/>
    </row>
    <row r="124" spans="1:14" x14ac:dyDescent="0.35">
      <c r="A124" s="21" t="s">
        <v>176</v>
      </c>
      <c r="B124" s="37" t="s">
        <v>162</v>
      </c>
      <c r="C124" s="85">
        <v>1.328489</v>
      </c>
      <c r="D124" s="85">
        <v>0</v>
      </c>
      <c r="E124" s="37"/>
      <c r="F124" s="99">
        <f t="shared" si="8"/>
        <v>2.2020515706981119E-5</v>
      </c>
      <c r="G124" s="99" t="str">
        <f t="shared" si="10"/>
        <v/>
      </c>
      <c r="H124" s="19"/>
      <c r="L124" s="19"/>
      <c r="M124" s="19"/>
    </row>
    <row r="125" spans="1:14" x14ac:dyDescent="0.35">
      <c r="A125" s="21" t="s">
        <v>178</v>
      </c>
      <c r="B125" s="21" t="s">
        <v>3350</v>
      </c>
      <c r="C125" s="93"/>
      <c r="E125" s="37"/>
      <c r="F125" s="99">
        <f t="shared" si="8"/>
        <v>0</v>
      </c>
      <c r="G125" s="99" t="str">
        <f t="shared" si="10"/>
        <v/>
      </c>
      <c r="H125" s="19"/>
      <c r="L125" s="19"/>
      <c r="M125" s="19"/>
    </row>
    <row r="126" spans="1:14" x14ac:dyDescent="0.35">
      <c r="A126" s="21" t="s">
        <v>180</v>
      </c>
      <c r="B126" s="17" t="s">
        <v>1691</v>
      </c>
      <c r="C126" s="93"/>
      <c r="E126" s="37"/>
      <c r="F126" s="99">
        <f t="shared" si="8"/>
        <v>0</v>
      </c>
      <c r="G126" s="99" t="str">
        <f t="shared" si="10"/>
        <v/>
      </c>
      <c r="H126" s="19"/>
      <c r="L126" s="19"/>
      <c r="M126" s="19"/>
    </row>
    <row r="127" spans="1:14" x14ac:dyDescent="0.35">
      <c r="A127" s="21" t="s">
        <v>181</v>
      </c>
      <c r="B127" s="37" t="s">
        <v>177</v>
      </c>
      <c r="C127" s="85"/>
      <c r="D127" s="37"/>
      <c r="E127" s="37"/>
      <c r="F127" s="99">
        <f t="shared" si="8"/>
        <v>0</v>
      </c>
      <c r="G127" s="99" t="str">
        <f>IF($D$127=0,"",IF(D127="[for completion]","",D127/$D$127))</f>
        <v/>
      </c>
      <c r="H127" s="19"/>
      <c r="L127" s="19"/>
      <c r="M127" s="19"/>
    </row>
    <row r="128" spans="1:14" outlineLevel="1" x14ac:dyDescent="0.35">
      <c r="A128" s="21" t="s">
        <v>2671</v>
      </c>
      <c r="B128" s="37" t="s">
        <v>179</v>
      </c>
      <c r="C128" s="85">
        <v>0</v>
      </c>
      <c r="D128" s="85">
        <v>0</v>
      </c>
      <c r="E128" s="37"/>
      <c r="F128" s="99">
        <f t="shared" si="8"/>
        <v>0</v>
      </c>
      <c r="G128" s="94"/>
      <c r="H128" s="19"/>
      <c r="L128" s="19"/>
      <c r="M128" s="19"/>
    </row>
    <row r="129" spans="1:14" outlineLevel="1" x14ac:dyDescent="0.35">
      <c r="A129" s="21" t="s">
        <v>2672</v>
      </c>
      <c r="B129" s="37" t="s">
        <v>1474</v>
      </c>
      <c r="C129" s="85">
        <v>1213.4097280000001</v>
      </c>
      <c r="D129" s="85">
        <v>5.7209000000000003E-2</v>
      </c>
      <c r="E129" s="37"/>
      <c r="F129" s="99">
        <f t="shared" si="8"/>
        <v>2.0113006561911836E-2</v>
      </c>
      <c r="G129" s="99" t="str">
        <f t="shared" ref="G129" si="11">IF($D$127=0,"",IF(D129="[for completion]","",D129/$D$127))</f>
        <v/>
      </c>
      <c r="H129" s="19"/>
      <c r="L129" s="19"/>
      <c r="M129" s="19"/>
    </row>
    <row r="130" spans="1:14" outlineLevel="1" x14ac:dyDescent="0.35">
      <c r="A130" s="21" t="s">
        <v>2673</v>
      </c>
      <c r="B130" s="37" t="s">
        <v>85</v>
      </c>
      <c r="C130" s="85">
        <v>8.3370000000000007E-3</v>
      </c>
      <c r="D130" s="85">
        <v>8.5550000000000001E-3</v>
      </c>
      <c r="E130" s="37"/>
      <c r="F130" s="99">
        <f t="shared" si="8"/>
        <v>1.3819086153449642E-7</v>
      </c>
      <c r="G130" s="99">
        <f>IF($D$131=0,"",IF(D130="[for completion]","",D130/$D$131))</f>
        <v>1.4321941289645178E-7</v>
      </c>
      <c r="H130" s="19"/>
      <c r="L130" s="19"/>
      <c r="M130" s="19"/>
    </row>
    <row r="131" spans="1:14" outlineLevel="1" x14ac:dyDescent="0.35">
      <c r="A131" s="21" t="s">
        <v>3351</v>
      </c>
      <c r="B131" s="53" t="s">
        <v>87</v>
      </c>
      <c r="C131" s="85">
        <f>SUM(C112:C130)</f>
        <v>60329.604341592771</v>
      </c>
      <c r="D131" s="85">
        <f>SUM(D112:D130)</f>
        <v>59733.522341592761</v>
      </c>
      <c r="E131" s="37"/>
      <c r="F131" s="94">
        <f>SUM(F112:F130)</f>
        <v>1</v>
      </c>
      <c r="G131" s="94">
        <f>SUM(G112:G130)</f>
        <v>0.99999076433167888</v>
      </c>
      <c r="H131" s="19"/>
      <c r="L131" s="19"/>
      <c r="M131" s="19"/>
    </row>
    <row r="132" spans="1:14" outlineLevel="1" x14ac:dyDescent="0.35">
      <c r="A132" s="21" t="s">
        <v>3352</v>
      </c>
      <c r="B132" s="50" t="s">
        <v>89</v>
      </c>
      <c r="E132" s="37"/>
      <c r="F132" s="47"/>
      <c r="G132" s="99"/>
      <c r="H132" s="19"/>
      <c r="L132" s="19"/>
      <c r="M132" s="19"/>
    </row>
    <row r="133" spans="1:14" outlineLevel="1" x14ac:dyDescent="0.35">
      <c r="A133" s="21" t="s">
        <v>3353</v>
      </c>
      <c r="B133" s="50" t="s">
        <v>89</v>
      </c>
      <c r="E133" s="37"/>
      <c r="F133" s="99"/>
      <c r="G133" s="99"/>
      <c r="H133" s="19"/>
      <c r="L133" s="19"/>
      <c r="M133" s="19"/>
    </row>
    <row r="134" spans="1:14" outlineLevel="1" x14ac:dyDescent="0.35">
      <c r="A134" s="21" t="s">
        <v>182</v>
      </c>
      <c r="B134" s="50" t="s">
        <v>89</v>
      </c>
      <c r="E134" s="37"/>
      <c r="F134" s="99"/>
      <c r="G134" s="99"/>
      <c r="H134" s="19"/>
      <c r="L134" s="19"/>
      <c r="M134" s="19"/>
    </row>
    <row r="135" spans="1:14" outlineLevel="1" x14ac:dyDescent="0.35">
      <c r="A135" s="21" t="s">
        <v>183</v>
      </c>
      <c r="B135" s="50" t="s">
        <v>89</v>
      </c>
      <c r="E135" s="37"/>
      <c r="F135" s="99"/>
      <c r="G135" s="99"/>
      <c r="H135" s="19"/>
      <c r="L135" s="19"/>
      <c r="M135" s="19"/>
    </row>
    <row r="136" spans="1:14" outlineLevel="1" x14ac:dyDescent="0.35">
      <c r="A136" s="21" t="s">
        <v>184</v>
      </c>
      <c r="B136" s="50" t="s">
        <v>89</v>
      </c>
      <c r="C136" s="51"/>
      <c r="D136" s="51"/>
      <c r="E136" s="51"/>
      <c r="F136" s="99"/>
      <c r="G136" s="99"/>
      <c r="H136" s="19"/>
      <c r="L136" s="19"/>
      <c r="M136" s="19"/>
    </row>
    <row r="137" spans="1:14" ht="15" customHeight="1" x14ac:dyDescent="0.35">
      <c r="A137" s="39"/>
      <c r="B137" s="40" t="s">
        <v>185</v>
      </c>
      <c r="C137" s="42" t="s">
        <v>153</v>
      </c>
      <c r="D137" s="42" t="s">
        <v>154</v>
      </c>
      <c r="E137" s="41"/>
      <c r="F137" s="108" t="s">
        <v>155</v>
      </c>
      <c r="G137" s="108" t="s">
        <v>156</v>
      </c>
      <c r="H137" s="19"/>
      <c r="L137" s="19"/>
      <c r="M137" s="19"/>
    </row>
    <row r="138" spans="1:14" s="55" customFormat="1" x14ac:dyDescent="0.35">
      <c r="A138" s="21" t="s">
        <v>186</v>
      </c>
      <c r="B138" s="37" t="s">
        <v>158</v>
      </c>
      <c r="C138" s="85">
        <v>49035.473728999998</v>
      </c>
      <c r="D138" s="85">
        <v>51787.218559000001</v>
      </c>
      <c r="E138" s="47"/>
      <c r="F138" s="99">
        <f>IF($C$157=0,"",IF(C138="[for completion]","",C138/$C$157))</f>
        <v>0.94528440169879313</v>
      </c>
      <c r="G138" s="99">
        <f>IF($D$157=0,"",IF(D138="[for completion]","",D138/$D$157))</f>
        <v>1</v>
      </c>
      <c r="H138" s="19"/>
      <c r="I138" s="21"/>
      <c r="J138" s="21"/>
      <c r="K138" s="21"/>
      <c r="L138" s="19"/>
      <c r="M138" s="19"/>
      <c r="N138" s="19"/>
    </row>
    <row r="139" spans="1:14" s="55" customFormat="1" x14ac:dyDescent="0.35">
      <c r="A139" s="21" t="s">
        <v>187</v>
      </c>
      <c r="B139" s="37" t="s">
        <v>1688</v>
      </c>
      <c r="C139" s="91"/>
      <c r="D139" s="83"/>
      <c r="E139" s="47"/>
      <c r="F139" s="99">
        <f t="shared" ref="F139:F151" si="12">IF($C$157=0,"",IF(C139="[for completion]","",C139/$C$157))</f>
        <v>0</v>
      </c>
      <c r="G139" s="99" t="str">
        <f t="shared" ref="G139:G153" si="13">IF($D$154=0,"",IF(D139="[for completion]","",D139/$D$154))</f>
        <v/>
      </c>
      <c r="H139" s="19"/>
      <c r="I139" s="21"/>
      <c r="J139" s="21"/>
      <c r="K139" s="21"/>
      <c r="L139" s="19"/>
      <c r="M139" s="19"/>
      <c r="N139" s="19"/>
    </row>
    <row r="140" spans="1:14" s="55" customFormat="1" x14ac:dyDescent="0.35">
      <c r="A140" s="21" t="s">
        <v>188</v>
      </c>
      <c r="B140" s="37" t="s">
        <v>167</v>
      </c>
      <c r="C140" s="91"/>
      <c r="D140" s="83"/>
      <c r="E140" s="47"/>
      <c r="F140" s="99">
        <f t="shared" si="12"/>
        <v>0</v>
      </c>
      <c r="G140" s="99" t="str">
        <f t="shared" si="13"/>
        <v/>
      </c>
      <c r="H140" s="19"/>
      <c r="I140" s="21"/>
      <c r="J140" s="21"/>
      <c r="K140" s="21"/>
      <c r="L140" s="19"/>
      <c r="M140" s="19"/>
      <c r="N140" s="19"/>
    </row>
    <row r="141" spans="1:14" s="55" customFormat="1" x14ac:dyDescent="0.35">
      <c r="A141" s="21" t="s">
        <v>189</v>
      </c>
      <c r="B141" s="37" t="s">
        <v>1689</v>
      </c>
      <c r="C141" s="91"/>
      <c r="D141" s="83"/>
      <c r="E141" s="47"/>
      <c r="F141" s="99">
        <f t="shared" si="12"/>
        <v>0</v>
      </c>
      <c r="G141" s="99" t="str">
        <f t="shared" si="13"/>
        <v/>
      </c>
      <c r="H141" s="19"/>
      <c r="I141" s="21"/>
      <c r="J141" s="21"/>
      <c r="K141" s="21"/>
      <c r="L141" s="19"/>
      <c r="M141" s="19"/>
      <c r="N141" s="19"/>
    </row>
    <row r="142" spans="1:14" s="55" customFormat="1" x14ac:dyDescent="0.35">
      <c r="A142" s="21" t="s">
        <v>190</v>
      </c>
      <c r="B142" s="37" t="s">
        <v>1476</v>
      </c>
      <c r="C142" s="85">
        <v>1722.311539</v>
      </c>
      <c r="D142" s="85"/>
      <c r="E142" s="47"/>
      <c r="F142" s="99">
        <f t="shared" si="12"/>
        <v>3.3201968062555612E-2</v>
      </c>
      <c r="G142" s="99" t="str">
        <f t="shared" si="13"/>
        <v/>
      </c>
      <c r="H142" s="19"/>
      <c r="I142" s="21"/>
      <c r="J142" s="21"/>
      <c r="K142" s="21"/>
      <c r="L142" s="19"/>
      <c r="M142" s="19"/>
      <c r="N142" s="19"/>
    </row>
    <row r="143" spans="1:14" s="55" customFormat="1" x14ac:dyDescent="0.35">
      <c r="A143" s="21" t="s">
        <v>191</v>
      </c>
      <c r="B143" s="37" t="s">
        <v>169</v>
      </c>
      <c r="C143" s="91"/>
      <c r="D143" s="83"/>
      <c r="E143" s="37"/>
      <c r="F143" s="99">
        <f t="shared" si="12"/>
        <v>0</v>
      </c>
      <c r="G143" s="99" t="str">
        <f t="shared" si="13"/>
        <v/>
      </c>
      <c r="H143" s="19"/>
      <c r="I143" s="21"/>
      <c r="J143" s="21"/>
      <c r="K143" s="21"/>
      <c r="L143" s="19"/>
      <c r="M143" s="19"/>
      <c r="N143" s="19"/>
    </row>
    <row r="144" spans="1:14" x14ac:dyDescent="0.35">
      <c r="A144" s="21" t="s">
        <v>192</v>
      </c>
      <c r="B144" s="37" t="s">
        <v>171</v>
      </c>
      <c r="C144" s="91"/>
      <c r="D144" s="83"/>
      <c r="E144" s="37"/>
      <c r="F144" s="99">
        <f t="shared" si="12"/>
        <v>0</v>
      </c>
      <c r="G144" s="99" t="str">
        <f t="shared" si="13"/>
        <v/>
      </c>
      <c r="H144" s="19"/>
      <c r="L144" s="19"/>
      <c r="M144" s="19"/>
    </row>
    <row r="145" spans="1:13" x14ac:dyDescent="0.35">
      <c r="A145" s="21" t="s">
        <v>193</v>
      </c>
      <c r="B145" s="37" t="s">
        <v>1690</v>
      </c>
      <c r="C145" s="85">
        <v>630.16298500000005</v>
      </c>
      <c r="D145" s="85"/>
      <c r="E145" s="37"/>
      <c r="F145" s="99">
        <f t="shared" si="12"/>
        <v>1.2148006227910846E-2</v>
      </c>
      <c r="G145" s="99" t="str">
        <f t="shared" si="13"/>
        <v/>
      </c>
      <c r="H145" s="19"/>
      <c r="L145" s="19"/>
      <c r="M145" s="19"/>
    </row>
    <row r="146" spans="1:13" x14ac:dyDescent="0.35">
      <c r="A146" s="21" t="s">
        <v>194</v>
      </c>
      <c r="B146" s="37" t="s">
        <v>173</v>
      </c>
      <c r="E146" s="37"/>
      <c r="F146" s="99">
        <f t="shared" si="12"/>
        <v>0</v>
      </c>
      <c r="G146" s="99" t="str">
        <f t="shared" si="13"/>
        <v/>
      </c>
      <c r="H146" s="19"/>
      <c r="L146" s="19"/>
      <c r="M146" s="19"/>
    </row>
    <row r="147" spans="1:13" x14ac:dyDescent="0.35">
      <c r="A147" s="21" t="s">
        <v>195</v>
      </c>
      <c r="B147" s="37" t="s">
        <v>2670</v>
      </c>
      <c r="C147" s="93"/>
      <c r="E147" s="37"/>
      <c r="F147" s="99">
        <f t="shared" si="12"/>
        <v>0</v>
      </c>
      <c r="G147" s="99" t="str">
        <f t="shared" si="13"/>
        <v/>
      </c>
      <c r="H147" s="19"/>
      <c r="L147" s="19"/>
      <c r="M147" s="19"/>
    </row>
    <row r="148" spans="1:13" x14ac:dyDescent="0.35">
      <c r="A148" s="21" t="s">
        <v>196</v>
      </c>
      <c r="B148" s="37" t="s">
        <v>1475</v>
      </c>
      <c r="C148" s="85"/>
      <c r="D148" s="85"/>
      <c r="E148" s="37"/>
      <c r="F148" s="99">
        <f t="shared" si="12"/>
        <v>0</v>
      </c>
      <c r="G148" s="99" t="str">
        <f t="shared" si="13"/>
        <v/>
      </c>
      <c r="H148" s="19"/>
      <c r="L148" s="19"/>
      <c r="M148" s="19"/>
    </row>
    <row r="149" spans="1:13" x14ac:dyDescent="0.35">
      <c r="A149" s="21" t="s">
        <v>197</v>
      </c>
      <c r="B149" s="37" t="s">
        <v>175</v>
      </c>
      <c r="E149" s="37"/>
      <c r="F149" s="99">
        <f t="shared" si="12"/>
        <v>0</v>
      </c>
      <c r="G149" s="99" t="str">
        <f t="shared" si="13"/>
        <v/>
      </c>
      <c r="H149" s="19"/>
      <c r="L149" s="19"/>
      <c r="M149" s="19"/>
    </row>
    <row r="150" spans="1:13" x14ac:dyDescent="0.35">
      <c r="A150" s="21" t="s">
        <v>198</v>
      </c>
      <c r="B150" s="37" t="s">
        <v>162</v>
      </c>
      <c r="C150" s="85">
        <v>136.48240999999999</v>
      </c>
      <c r="D150" s="85"/>
      <c r="E150" s="37"/>
      <c r="F150" s="99">
        <f t="shared" si="12"/>
        <v>2.631048167134541E-3</v>
      </c>
      <c r="G150" s="99" t="str">
        <f t="shared" si="13"/>
        <v/>
      </c>
      <c r="H150" s="19"/>
      <c r="L150" s="19"/>
      <c r="M150" s="19"/>
    </row>
    <row r="151" spans="1:13" x14ac:dyDescent="0.35">
      <c r="A151" s="21" t="s">
        <v>199</v>
      </c>
      <c r="B151" s="21" t="s">
        <v>3350</v>
      </c>
      <c r="C151" s="85"/>
      <c r="D151" s="85"/>
      <c r="E151" s="37"/>
      <c r="F151" s="99">
        <f t="shared" si="12"/>
        <v>0</v>
      </c>
      <c r="G151" s="99"/>
      <c r="H151" s="19"/>
      <c r="L151" s="19"/>
      <c r="M151" s="19"/>
    </row>
    <row r="152" spans="1:13" x14ac:dyDescent="0.35">
      <c r="A152" s="21" t="s">
        <v>200</v>
      </c>
      <c r="B152" s="37" t="s">
        <v>1691</v>
      </c>
      <c r="C152" s="85"/>
      <c r="E152" s="37"/>
      <c r="F152" s="99">
        <f t="shared" ref="F152:F156" si="14">IF($C$157=0,"",IF(C152="[for completion]","",C152/$C$157))</f>
        <v>0</v>
      </c>
      <c r="G152" s="99" t="str">
        <f t="shared" si="13"/>
        <v/>
      </c>
      <c r="H152" s="19"/>
      <c r="L152" s="19"/>
      <c r="M152" s="19"/>
    </row>
    <row r="153" spans="1:13" x14ac:dyDescent="0.35">
      <c r="A153" s="21" t="s">
        <v>201</v>
      </c>
      <c r="B153" s="37" t="s">
        <v>177</v>
      </c>
      <c r="E153" s="37"/>
      <c r="F153" s="99">
        <f t="shared" si="14"/>
        <v>0</v>
      </c>
      <c r="G153" s="99" t="str">
        <f t="shared" si="13"/>
        <v/>
      </c>
      <c r="H153" s="19"/>
      <c r="L153" s="19"/>
      <c r="M153" s="19"/>
    </row>
    <row r="154" spans="1:13" x14ac:dyDescent="0.35">
      <c r="A154" s="21" t="s">
        <v>2674</v>
      </c>
      <c r="B154" s="37" t="s">
        <v>179</v>
      </c>
      <c r="C154" s="91"/>
      <c r="D154" s="46"/>
      <c r="E154" s="37"/>
      <c r="F154" s="99">
        <f t="shared" si="14"/>
        <v>0</v>
      </c>
      <c r="G154" s="94"/>
      <c r="H154" s="19"/>
      <c r="L154" s="19"/>
      <c r="M154" s="19"/>
    </row>
    <row r="155" spans="1:13" outlineLevel="1" x14ac:dyDescent="0.35">
      <c r="A155" s="21" t="s">
        <v>2675</v>
      </c>
      <c r="B155" s="17" t="s">
        <v>1474</v>
      </c>
      <c r="C155" s="85">
        <v>349.34789599999999</v>
      </c>
      <c r="D155" s="85"/>
      <c r="E155" s="37"/>
      <c r="F155" s="99">
        <f t="shared" si="14"/>
        <v>6.734575843605841E-3</v>
      </c>
      <c r="G155" s="99" t="str">
        <f t="shared" ref="G155" si="15">IF($D$154=0,"",IF(D155="[for completion]","",D155/$D$154))</f>
        <v/>
      </c>
      <c r="H155" s="19"/>
      <c r="L155" s="19"/>
      <c r="M155" s="19"/>
    </row>
    <row r="156" spans="1:13" outlineLevel="1" x14ac:dyDescent="0.35">
      <c r="A156" s="21" t="s">
        <v>3354</v>
      </c>
      <c r="B156" s="21" t="s">
        <v>85</v>
      </c>
      <c r="C156" s="85"/>
      <c r="D156" s="85"/>
      <c r="E156" s="37"/>
      <c r="F156" s="99">
        <f t="shared" si="14"/>
        <v>0</v>
      </c>
      <c r="G156" s="56"/>
      <c r="H156" s="19"/>
      <c r="L156" s="19"/>
      <c r="M156" s="19"/>
    </row>
    <row r="157" spans="1:13" outlineLevel="1" x14ac:dyDescent="0.35">
      <c r="A157" s="21" t="s">
        <v>3355</v>
      </c>
      <c r="B157" s="50" t="s">
        <v>87</v>
      </c>
      <c r="C157" s="85">
        <f>SUM(C138:C156)</f>
        <v>51873.778558999998</v>
      </c>
      <c r="D157" s="85">
        <f>SUM(D138:D156)</f>
        <v>51787.218559000001</v>
      </c>
      <c r="E157" s="37"/>
      <c r="F157" s="56">
        <f>SUM(F138:F156)</f>
        <v>0.99999999999999989</v>
      </c>
      <c r="G157" s="56">
        <f>SUM(G138:G156)</f>
        <v>1</v>
      </c>
      <c r="H157" s="19"/>
      <c r="L157" s="19"/>
      <c r="M157" s="19"/>
    </row>
    <row r="158" spans="1:13" outlineLevel="1" x14ac:dyDescent="0.35">
      <c r="A158" s="21" t="s">
        <v>3356</v>
      </c>
      <c r="B158" s="50" t="s">
        <v>89</v>
      </c>
      <c r="E158" s="37"/>
      <c r="F158" s="99"/>
      <c r="G158" s="99"/>
      <c r="H158" s="19"/>
      <c r="L158" s="19"/>
      <c r="M158" s="19"/>
    </row>
    <row r="159" spans="1:13" outlineLevel="1" x14ac:dyDescent="0.35">
      <c r="A159" s="21" t="s">
        <v>202</v>
      </c>
      <c r="B159" s="50" t="s">
        <v>89</v>
      </c>
      <c r="E159" s="37"/>
      <c r="F159" s="99"/>
      <c r="G159" s="99"/>
      <c r="H159" s="19"/>
      <c r="L159" s="19"/>
      <c r="M159" s="19"/>
    </row>
    <row r="160" spans="1:13" outlineLevel="1" x14ac:dyDescent="0.35">
      <c r="A160" s="21" t="s">
        <v>203</v>
      </c>
      <c r="B160" s="50" t="s">
        <v>89</v>
      </c>
      <c r="E160" s="37"/>
      <c r="F160" s="99"/>
      <c r="G160" s="99"/>
      <c r="H160" s="19"/>
      <c r="L160" s="19"/>
      <c r="M160" s="19"/>
    </row>
    <row r="161" spans="1:13" outlineLevel="1" x14ac:dyDescent="0.35">
      <c r="A161" s="21" t="s">
        <v>204</v>
      </c>
      <c r="B161" s="50" t="s">
        <v>89</v>
      </c>
      <c r="E161" s="37"/>
      <c r="F161" s="99"/>
      <c r="G161" s="99"/>
      <c r="H161" s="19"/>
      <c r="L161" s="19"/>
      <c r="M161" s="19"/>
    </row>
    <row r="162" spans="1:13" outlineLevel="1" x14ac:dyDescent="0.35">
      <c r="A162" s="21" t="s">
        <v>205</v>
      </c>
      <c r="B162" s="50" t="s">
        <v>89</v>
      </c>
      <c r="E162" s="37"/>
      <c r="F162" s="47"/>
      <c r="G162" s="99"/>
      <c r="H162" s="19"/>
      <c r="L162" s="19"/>
      <c r="M162" s="19"/>
    </row>
    <row r="163" spans="1:13" ht="15" customHeight="1" x14ac:dyDescent="0.35">
      <c r="A163" s="39"/>
      <c r="B163" s="40" t="s">
        <v>206</v>
      </c>
      <c r="C163" s="82" t="s">
        <v>153</v>
      </c>
      <c r="D163" s="82" t="s">
        <v>154</v>
      </c>
      <c r="E163" s="41"/>
      <c r="F163" s="112" t="s">
        <v>155</v>
      </c>
      <c r="G163" s="112" t="s">
        <v>156</v>
      </c>
      <c r="H163" s="19"/>
      <c r="L163" s="19"/>
      <c r="M163" s="19"/>
    </row>
    <row r="164" spans="1:13" x14ac:dyDescent="0.35">
      <c r="A164" s="21" t="s">
        <v>208</v>
      </c>
      <c r="B164" s="19" t="s">
        <v>209</v>
      </c>
      <c r="C164" s="85">
        <v>49820.915999999997</v>
      </c>
      <c r="D164" s="85">
        <v>27684.828187999999</v>
      </c>
      <c r="E164" s="57"/>
      <c r="F164" s="101">
        <f>IF($C$167=0,"",IF(C164="[for completion]","",C164/$C$167))</f>
        <v>0.96042582439243196</v>
      </c>
      <c r="G164" s="101">
        <f t="shared" ref="G164" si="16">IF($D$167=0,"",IF(D164="[for completion]","",D164/$D$167))</f>
        <v>0.53458805557195033</v>
      </c>
      <c r="H164" s="19"/>
      <c r="L164" s="19"/>
      <c r="M164" s="19"/>
    </row>
    <row r="165" spans="1:13" x14ac:dyDescent="0.35">
      <c r="A165" s="21" t="s">
        <v>210</v>
      </c>
      <c r="B165" s="19" t="s">
        <v>211</v>
      </c>
      <c r="C165" s="85">
        <v>362</v>
      </c>
      <c r="D165" s="85">
        <v>24102.389837999999</v>
      </c>
      <c r="E165" s="57"/>
      <c r="F165" s="101">
        <f t="shared" ref="F165:F166" si="17">IF($C$167=0,"",IF(C165="[for completion]","",C165/$C$167))</f>
        <v>6.978477642403451E-3</v>
      </c>
      <c r="G165" s="101">
        <f>IF($D$167=0,"",IF(D165="[for completion]","",D165/$D$167))</f>
        <v>0.46541194442804956</v>
      </c>
      <c r="H165" s="19"/>
      <c r="L165" s="19"/>
      <c r="M165" s="19"/>
    </row>
    <row r="166" spans="1:13" x14ac:dyDescent="0.35">
      <c r="A166" s="21" t="s">
        <v>212</v>
      </c>
      <c r="B166" s="19" t="s">
        <v>85</v>
      </c>
      <c r="C166" s="85">
        <v>1690.8620000000001</v>
      </c>
      <c r="D166" s="85"/>
      <c r="E166" s="57"/>
      <c r="F166" s="101">
        <f t="shared" si="17"/>
        <v>3.2595697965164601E-2</v>
      </c>
      <c r="G166" s="101">
        <f t="shared" ref="G166" si="18">IF($D$167=0,"",IF(D166="[for completion]","",D166/$D$167))</f>
        <v>0</v>
      </c>
      <c r="H166" s="19"/>
      <c r="L166" s="19"/>
      <c r="M166" s="19"/>
    </row>
    <row r="167" spans="1:13" x14ac:dyDescent="0.35">
      <c r="A167" s="21" t="s">
        <v>213</v>
      </c>
      <c r="B167" s="58" t="s">
        <v>87</v>
      </c>
      <c r="C167" s="46">
        <f>SUM(C164:C166)</f>
        <v>51873.777999999998</v>
      </c>
      <c r="D167" s="46">
        <f>SUM(D164:D166)</f>
        <v>51787.218026000002</v>
      </c>
      <c r="E167" s="57"/>
      <c r="F167" s="101">
        <f>SUM(F164:F166)</f>
        <v>1</v>
      </c>
      <c r="G167" s="101">
        <f>SUM(G164:G166)</f>
        <v>0.99999999999999989</v>
      </c>
      <c r="H167" s="19"/>
      <c r="L167" s="19"/>
      <c r="M167" s="19"/>
    </row>
    <row r="168" spans="1:13" hidden="1" outlineLevel="1" x14ac:dyDescent="0.35">
      <c r="A168" s="21" t="s">
        <v>214</v>
      </c>
      <c r="B168" s="58"/>
      <c r="C168" s="19"/>
      <c r="D168" s="19"/>
      <c r="E168" s="57"/>
      <c r="F168" s="101"/>
      <c r="G168" s="113"/>
      <c r="H168" s="19"/>
      <c r="L168" s="19"/>
      <c r="M168" s="19"/>
    </row>
    <row r="169" spans="1:13" hidden="1" outlineLevel="1" x14ac:dyDescent="0.35">
      <c r="A169" s="21" t="s">
        <v>215</v>
      </c>
      <c r="B169" s="58"/>
      <c r="C169" s="19"/>
      <c r="D169" s="19"/>
      <c r="E169" s="57"/>
      <c r="F169" s="101"/>
      <c r="G169" s="113"/>
      <c r="H169" s="19"/>
      <c r="L169" s="19"/>
      <c r="M169" s="19"/>
    </row>
    <row r="170" spans="1:13" hidden="1" outlineLevel="1" x14ac:dyDescent="0.35">
      <c r="A170" s="21" t="s">
        <v>216</v>
      </c>
      <c r="B170" s="58"/>
      <c r="C170" s="19"/>
      <c r="D170" s="19"/>
      <c r="E170" s="57"/>
      <c r="F170" s="101"/>
      <c r="G170" s="113"/>
      <c r="H170" s="19"/>
      <c r="L170" s="19"/>
      <c r="M170" s="19"/>
    </row>
    <row r="171" spans="1:13" hidden="1" outlineLevel="1" x14ac:dyDescent="0.35">
      <c r="A171" s="21" t="s">
        <v>217</v>
      </c>
      <c r="B171" s="58"/>
      <c r="C171" s="19"/>
      <c r="D171" s="19"/>
      <c r="E171" s="57"/>
      <c r="F171" s="101"/>
      <c r="G171" s="113"/>
      <c r="H171" s="19"/>
      <c r="L171" s="19"/>
      <c r="M171" s="19"/>
    </row>
    <row r="172" spans="1:13" hidden="1" outlineLevel="1" x14ac:dyDescent="0.35">
      <c r="A172" s="21" t="s">
        <v>218</v>
      </c>
      <c r="B172" s="58"/>
      <c r="C172" s="19"/>
      <c r="D172" s="19"/>
      <c r="E172" s="57"/>
      <c r="F172" s="101"/>
      <c r="G172" s="113"/>
      <c r="H172" s="19"/>
      <c r="L172" s="19"/>
      <c r="M172" s="19"/>
    </row>
    <row r="173" spans="1:13" ht="15" customHeight="1" collapsed="1" x14ac:dyDescent="0.35">
      <c r="A173" s="39"/>
      <c r="B173" s="40" t="s">
        <v>219</v>
      </c>
      <c r="C173" s="39" t="s">
        <v>58</v>
      </c>
      <c r="D173" s="39"/>
      <c r="E173" s="41"/>
      <c r="F173" s="108" t="s">
        <v>220</v>
      </c>
      <c r="G173" s="108"/>
      <c r="H173" s="19"/>
      <c r="L173" s="19"/>
      <c r="M173" s="19"/>
    </row>
    <row r="174" spans="1:13" ht="15" customHeight="1" x14ac:dyDescent="0.35">
      <c r="A174" s="21" t="s">
        <v>221</v>
      </c>
      <c r="B174" s="37" t="s">
        <v>222</v>
      </c>
      <c r="C174" s="85">
        <v>51.743000000000002</v>
      </c>
      <c r="D174" s="34"/>
      <c r="E174" s="27"/>
      <c r="F174" s="99">
        <f>IF($C$179=0,"",IF(C174="[for completion]","",C174/$C$179))</f>
        <v>8.0834834513004612E-3</v>
      </c>
      <c r="G174" s="99"/>
      <c r="H174" s="19"/>
      <c r="L174" s="19"/>
      <c r="M174" s="19"/>
    </row>
    <row r="175" spans="1:13" ht="30.75" customHeight="1" x14ac:dyDescent="0.35">
      <c r="A175" s="21" t="s">
        <v>9</v>
      </c>
      <c r="B175" s="37" t="s">
        <v>1123</v>
      </c>
      <c r="C175" s="91"/>
      <c r="E175" s="49"/>
      <c r="F175" s="99">
        <f>IF($C$179=0,"",IF(C175="[for completion]","",C175/$C$179))</f>
        <v>0</v>
      </c>
      <c r="G175" s="99"/>
      <c r="H175" s="19"/>
      <c r="L175" s="19"/>
      <c r="M175" s="19"/>
    </row>
    <row r="176" spans="1:13" x14ac:dyDescent="0.35">
      <c r="A176" s="21" t="s">
        <v>223</v>
      </c>
      <c r="B176" s="37" t="s">
        <v>224</v>
      </c>
      <c r="C176" s="85">
        <v>2176</v>
      </c>
      <c r="E176" s="49"/>
      <c r="F176" s="99">
        <f>IF($C$179=0,"",IF(C176="[for completion]","",C176/$C$179))</f>
        <v>0.33994279400169691</v>
      </c>
      <c r="G176" s="99"/>
      <c r="H176" s="19"/>
      <c r="L176" s="19"/>
      <c r="M176" s="19"/>
    </row>
    <row r="177" spans="1:13" x14ac:dyDescent="0.35">
      <c r="A177" s="21" t="s">
        <v>225</v>
      </c>
      <c r="B177" s="37" t="s">
        <v>226</v>
      </c>
      <c r="C177" s="85">
        <v>4173.3339999999998</v>
      </c>
      <c r="E177" s="49"/>
      <c r="F177" s="99">
        <f t="shared" ref="F177:F187" si="19">IF($C$179=0,"",IF(C177="[for completion]","",C177/$C$179))</f>
        <v>0.6519737225470027</v>
      </c>
      <c r="G177" s="99"/>
      <c r="H177" s="19"/>
      <c r="L177" s="19"/>
      <c r="M177" s="19"/>
    </row>
    <row r="178" spans="1:13" x14ac:dyDescent="0.35">
      <c r="A178" s="21" t="s">
        <v>227</v>
      </c>
      <c r="B178" s="37" t="s">
        <v>85</v>
      </c>
      <c r="C178" s="85"/>
      <c r="E178" s="49"/>
      <c r="F178" s="99">
        <f t="shared" si="19"/>
        <v>0</v>
      </c>
      <c r="G178" s="99"/>
      <c r="H178" s="19"/>
      <c r="L178" s="19"/>
      <c r="M178" s="19"/>
    </row>
    <row r="179" spans="1:13" x14ac:dyDescent="0.35">
      <c r="A179" s="21" t="s">
        <v>10</v>
      </c>
      <c r="B179" s="53" t="s">
        <v>87</v>
      </c>
      <c r="C179" s="91">
        <f>SUM(C174:C177)</f>
        <v>6401.0769999999993</v>
      </c>
      <c r="E179" s="49"/>
      <c r="F179" s="100">
        <f>SUM(F174:F178)</f>
        <v>1</v>
      </c>
      <c r="G179" s="99"/>
      <c r="H179" s="19"/>
      <c r="L179" s="19"/>
      <c r="M179" s="19"/>
    </row>
    <row r="180" spans="1:13" outlineLevel="1" x14ac:dyDescent="0.35">
      <c r="A180" s="21" t="s">
        <v>228</v>
      </c>
      <c r="B180" s="59" t="s">
        <v>229</v>
      </c>
      <c r="E180" s="49"/>
      <c r="F180" s="99">
        <f t="shared" si="19"/>
        <v>0</v>
      </c>
      <c r="G180" s="99"/>
      <c r="H180" s="19"/>
      <c r="L180" s="19"/>
      <c r="M180" s="19"/>
    </row>
    <row r="181" spans="1:13" s="59" customFormat="1" ht="29" outlineLevel="1" x14ac:dyDescent="0.35">
      <c r="A181" s="21" t="s">
        <v>230</v>
      </c>
      <c r="B181" s="59" t="s">
        <v>231</v>
      </c>
      <c r="F181" s="99">
        <f t="shared" si="19"/>
        <v>0</v>
      </c>
      <c r="G181" s="114"/>
    </row>
    <row r="182" spans="1:13" ht="29" outlineLevel="1" x14ac:dyDescent="0.35">
      <c r="A182" s="21" t="s">
        <v>232</v>
      </c>
      <c r="B182" s="59" t="s">
        <v>233</v>
      </c>
      <c r="E182" s="49"/>
      <c r="F182" s="99">
        <f t="shared" si="19"/>
        <v>0</v>
      </c>
      <c r="G182" s="99"/>
      <c r="H182" s="19"/>
      <c r="L182" s="19"/>
      <c r="M182" s="19"/>
    </row>
    <row r="183" spans="1:13" outlineLevel="1" x14ac:dyDescent="0.35">
      <c r="A183" s="21" t="s">
        <v>234</v>
      </c>
      <c r="B183" s="59" t="s">
        <v>235</v>
      </c>
      <c r="C183" s="85">
        <v>2176</v>
      </c>
      <c r="E183" s="49"/>
      <c r="F183" s="99">
        <f t="shared" si="19"/>
        <v>0.33994279400169691</v>
      </c>
      <c r="G183" s="99"/>
      <c r="H183" s="19"/>
      <c r="L183" s="19"/>
      <c r="M183" s="19"/>
    </row>
    <row r="184" spans="1:13" s="59" customFormat="1" outlineLevel="1" x14ac:dyDescent="0.35">
      <c r="A184" s="21" t="s">
        <v>236</v>
      </c>
      <c r="B184" s="59" t="s">
        <v>237</v>
      </c>
      <c r="F184" s="99">
        <f t="shared" si="19"/>
        <v>0</v>
      </c>
      <c r="G184" s="114"/>
    </row>
    <row r="185" spans="1:13" outlineLevel="1" x14ac:dyDescent="0.35">
      <c r="A185" s="21" t="s">
        <v>238</v>
      </c>
      <c r="B185" s="59" t="s">
        <v>239</v>
      </c>
      <c r="E185" s="49"/>
      <c r="F185" s="99">
        <f t="shared" si="19"/>
        <v>0</v>
      </c>
      <c r="G185" s="99"/>
      <c r="H185" s="19"/>
      <c r="L185" s="19"/>
      <c r="M185" s="19"/>
    </row>
    <row r="186" spans="1:13" outlineLevel="1" x14ac:dyDescent="0.35">
      <c r="A186" s="21" t="s">
        <v>240</v>
      </c>
      <c r="B186" s="59" t="s">
        <v>241</v>
      </c>
      <c r="E186" s="49"/>
      <c r="F186" s="99">
        <f t="shared" si="19"/>
        <v>0</v>
      </c>
      <c r="G186" s="99"/>
      <c r="H186" s="19"/>
      <c r="L186" s="19"/>
      <c r="M186" s="19"/>
    </row>
    <row r="187" spans="1:13" outlineLevel="1" x14ac:dyDescent="0.35">
      <c r="A187" s="21" t="s">
        <v>242</v>
      </c>
      <c r="B187" s="59" t="s">
        <v>243</v>
      </c>
      <c r="C187" s="91">
        <v>4225.0770000000002</v>
      </c>
      <c r="E187" s="49"/>
      <c r="F187" s="99">
        <f t="shared" si="19"/>
        <v>0.6600572059983032</v>
      </c>
      <c r="G187" s="99"/>
      <c r="H187" s="19"/>
      <c r="L187" s="19"/>
      <c r="M187" s="19"/>
    </row>
    <row r="188" spans="1:13" outlineLevel="1" x14ac:dyDescent="0.35">
      <c r="A188" s="21" t="s">
        <v>244</v>
      </c>
      <c r="B188" s="59"/>
      <c r="E188" s="49"/>
      <c r="F188" s="99"/>
      <c r="G188" s="99"/>
      <c r="H188" s="19"/>
      <c r="L188" s="19"/>
      <c r="M188" s="19"/>
    </row>
    <row r="189" spans="1:13" outlineLevel="1" x14ac:dyDescent="0.35">
      <c r="A189" s="21" t="s">
        <v>245</v>
      </c>
      <c r="B189" s="59"/>
      <c r="E189" s="49"/>
      <c r="F189" s="99"/>
      <c r="G189" s="99"/>
      <c r="H189" s="19"/>
      <c r="L189" s="19"/>
      <c r="M189" s="19"/>
    </row>
    <row r="190" spans="1:13" outlineLevel="1" x14ac:dyDescent="0.35">
      <c r="A190" s="21" t="s">
        <v>246</v>
      </c>
      <c r="B190" s="59"/>
      <c r="E190" s="49"/>
      <c r="F190" s="99"/>
      <c r="G190" s="99"/>
      <c r="H190" s="19"/>
      <c r="L190" s="19"/>
      <c r="M190" s="19"/>
    </row>
    <row r="191" spans="1:13" outlineLevel="1" x14ac:dyDescent="0.35">
      <c r="A191" s="21" t="s">
        <v>247</v>
      </c>
      <c r="B191" s="50"/>
      <c r="E191" s="49"/>
      <c r="F191" s="99">
        <f t="shared" ref="F191" si="20">IF($C$179=0,"",IF(C191="[for completion]","",C191/$C$179))</f>
        <v>0</v>
      </c>
      <c r="G191" s="99"/>
      <c r="H191" s="19"/>
      <c r="L191" s="19"/>
      <c r="M191" s="19"/>
    </row>
    <row r="192" spans="1:13" ht="15" customHeight="1" x14ac:dyDescent="0.35">
      <c r="A192" s="39"/>
      <c r="B192" s="40" t="s">
        <v>248</v>
      </c>
      <c r="C192" s="39" t="s">
        <v>58</v>
      </c>
      <c r="D192" s="39"/>
      <c r="E192" s="41"/>
      <c r="F192" s="108" t="s">
        <v>220</v>
      </c>
      <c r="G192" s="108"/>
      <c r="H192" s="19"/>
      <c r="L192" s="19"/>
      <c r="M192" s="19"/>
    </row>
    <row r="193" spans="1:13" x14ac:dyDescent="0.35">
      <c r="A193" s="21" t="s">
        <v>249</v>
      </c>
      <c r="B193" s="37" t="s">
        <v>250</v>
      </c>
      <c r="C193" s="85">
        <v>6401.0770000000002</v>
      </c>
      <c r="E193" s="46"/>
      <c r="F193" s="99">
        <f t="shared" ref="F193:F207" si="21">IF($C$209=0,"",IF(C193="[for completion]","",C193/$C$209))</f>
        <v>1</v>
      </c>
      <c r="G193" s="99"/>
      <c r="H193" s="19"/>
      <c r="L193" s="19"/>
      <c r="M193" s="19"/>
    </row>
    <row r="194" spans="1:13" x14ac:dyDescent="0.35">
      <c r="A194" s="21" t="s">
        <v>251</v>
      </c>
      <c r="B194" s="37" t="s">
        <v>252</v>
      </c>
      <c r="E194" s="49"/>
      <c r="F194" s="99">
        <f t="shared" si="21"/>
        <v>0</v>
      </c>
      <c r="G194" s="100"/>
      <c r="H194" s="19"/>
      <c r="L194" s="19"/>
      <c r="M194" s="19"/>
    </row>
    <row r="195" spans="1:13" x14ac:dyDescent="0.35">
      <c r="A195" s="21" t="s">
        <v>253</v>
      </c>
      <c r="B195" s="37" t="s">
        <v>254</v>
      </c>
      <c r="E195" s="49"/>
      <c r="F195" s="99">
        <f t="shared" si="21"/>
        <v>0</v>
      </c>
      <c r="G195" s="100"/>
      <c r="H195" s="19"/>
      <c r="L195" s="19"/>
      <c r="M195" s="19"/>
    </row>
    <row r="196" spans="1:13" x14ac:dyDescent="0.35">
      <c r="A196" s="21" t="s">
        <v>255</v>
      </c>
      <c r="B196" s="37" t="s">
        <v>256</v>
      </c>
      <c r="E196" s="49"/>
      <c r="F196" s="99">
        <f t="shared" si="21"/>
        <v>0</v>
      </c>
      <c r="G196" s="100"/>
      <c r="H196" s="19"/>
      <c r="L196" s="19"/>
      <c r="M196" s="19"/>
    </row>
    <row r="197" spans="1:13" x14ac:dyDescent="0.35">
      <c r="A197" s="21" t="s">
        <v>257</v>
      </c>
      <c r="B197" s="37" t="s">
        <v>258</v>
      </c>
      <c r="E197" s="49"/>
      <c r="F197" s="99">
        <f t="shared" si="21"/>
        <v>0</v>
      </c>
      <c r="G197" s="100"/>
      <c r="H197" s="19"/>
      <c r="L197" s="19"/>
      <c r="M197" s="19"/>
    </row>
    <row r="198" spans="1:13" x14ac:dyDescent="0.35">
      <c r="A198" s="21" t="s">
        <v>259</v>
      </c>
      <c r="B198" s="21" t="s">
        <v>495</v>
      </c>
      <c r="E198" s="49"/>
      <c r="F198" s="99">
        <f t="shared" si="21"/>
        <v>0</v>
      </c>
      <c r="G198" s="100"/>
      <c r="H198" s="19"/>
      <c r="L198" s="19"/>
      <c r="M198" s="19"/>
    </row>
    <row r="199" spans="1:13" x14ac:dyDescent="0.35">
      <c r="A199" s="21" t="s">
        <v>261</v>
      </c>
      <c r="B199" s="37" t="s">
        <v>260</v>
      </c>
      <c r="E199" s="49"/>
      <c r="F199" s="99">
        <f t="shared" si="21"/>
        <v>0</v>
      </c>
      <c r="G199" s="100"/>
      <c r="H199" s="19"/>
      <c r="L199" s="19"/>
      <c r="M199" s="19"/>
    </row>
    <row r="200" spans="1:13" x14ac:dyDescent="0.35">
      <c r="A200" s="21" t="s">
        <v>263</v>
      </c>
      <c r="B200" s="37" t="s">
        <v>262</v>
      </c>
      <c r="E200" s="49"/>
      <c r="F200" s="99">
        <f t="shared" si="21"/>
        <v>0</v>
      </c>
      <c r="G200" s="100"/>
      <c r="H200" s="19"/>
      <c r="L200" s="19"/>
      <c r="M200" s="19"/>
    </row>
    <row r="201" spans="1:13" x14ac:dyDescent="0.35">
      <c r="A201" s="21" t="s">
        <v>264</v>
      </c>
      <c r="B201" s="37" t="s">
        <v>12</v>
      </c>
      <c r="E201" s="49"/>
      <c r="F201" s="99">
        <f t="shared" si="21"/>
        <v>0</v>
      </c>
      <c r="G201" s="100"/>
      <c r="H201" s="19"/>
      <c r="L201" s="19"/>
      <c r="M201" s="19"/>
    </row>
    <row r="202" spans="1:13" x14ac:dyDescent="0.35">
      <c r="A202" s="21" t="s">
        <v>266</v>
      </c>
      <c r="B202" s="37" t="s">
        <v>265</v>
      </c>
      <c r="E202" s="49"/>
      <c r="F202" s="99">
        <f t="shared" si="21"/>
        <v>0</v>
      </c>
      <c r="G202" s="100"/>
      <c r="H202" s="19"/>
      <c r="L202" s="19"/>
      <c r="M202" s="19"/>
    </row>
    <row r="203" spans="1:13" x14ac:dyDescent="0.35">
      <c r="A203" s="21" t="s">
        <v>268</v>
      </c>
      <c r="B203" s="37" t="s">
        <v>267</v>
      </c>
      <c r="E203" s="49"/>
      <c r="F203" s="99">
        <f t="shared" si="21"/>
        <v>0</v>
      </c>
      <c r="G203" s="100"/>
      <c r="H203" s="19"/>
      <c r="L203" s="19"/>
      <c r="M203" s="19"/>
    </row>
    <row r="204" spans="1:13" x14ac:dyDescent="0.35">
      <c r="A204" s="21" t="s">
        <v>270</v>
      </c>
      <c r="B204" s="37" t="s">
        <v>269</v>
      </c>
      <c r="E204" s="49"/>
      <c r="F204" s="99">
        <f t="shared" si="21"/>
        <v>0</v>
      </c>
      <c r="G204" s="100"/>
      <c r="H204" s="19"/>
      <c r="L204" s="19"/>
      <c r="M204" s="19"/>
    </row>
    <row r="205" spans="1:13" x14ac:dyDescent="0.35">
      <c r="A205" s="21" t="s">
        <v>272</v>
      </c>
      <c r="B205" s="37" t="s">
        <v>271</v>
      </c>
      <c r="E205" s="49"/>
      <c r="F205" s="99">
        <f t="shared" si="21"/>
        <v>0</v>
      </c>
      <c r="G205" s="100"/>
      <c r="H205" s="19"/>
      <c r="L205" s="19"/>
      <c r="M205" s="19"/>
    </row>
    <row r="206" spans="1:13" x14ac:dyDescent="0.35">
      <c r="A206" s="21" t="s">
        <v>274</v>
      </c>
      <c r="B206" s="37" t="s">
        <v>273</v>
      </c>
      <c r="E206" s="49"/>
      <c r="F206" s="99">
        <f t="shared" si="21"/>
        <v>0</v>
      </c>
      <c r="G206" s="100"/>
      <c r="H206" s="19"/>
      <c r="L206" s="19"/>
      <c r="M206" s="19"/>
    </row>
    <row r="207" spans="1:13" x14ac:dyDescent="0.35">
      <c r="A207" s="21" t="s">
        <v>275</v>
      </c>
      <c r="B207" s="37" t="s">
        <v>85</v>
      </c>
      <c r="E207" s="49"/>
      <c r="F207" s="99">
        <f t="shared" si="21"/>
        <v>0</v>
      </c>
      <c r="G207" s="100"/>
      <c r="H207" s="19"/>
      <c r="L207" s="19"/>
      <c r="M207" s="19"/>
    </row>
    <row r="208" spans="1:13" x14ac:dyDescent="0.35">
      <c r="A208" s="21" t="s">
        <v>277</v>
      </c>
      <c r="B208" s="48" t="s">
        <v>276</v>
      </c>
      <c r="C208" s="85">
        <f>C193</f>
        <v>6401.0770000000002</v>
      </c>
      <c r="E208" s="49"/>
      <c r="F208" s="99">
        <f>IF($C$209=0,"",IF(C207="[for completion]","",C207/$C$209))</f>
        <v>0</v>
      </c>
      <c r="G208" s="100"/>
      <c r="H208" s="19"/>
      <c r="L208" s="19"/>
      <c r="M208" s="19"/>
    </row>
    <row r="209" spans="1:13" x14ac:dyDescent="0.35">
      <c r="A209" s="21" t="s">
        <v>278</v>
      </c>
      <c r="B209" s="53" t="s">
        <v>87</v>
      </c>
      <c r="C209" s="85">
        <f>C208</f>
        <v>6401.0770000000002</v>
      </c>
      <c r="D209" s="37"/>
      <c r="E209" s="49"/>
      <c r="F209" s="100">
        <f>SUM(F193:F208)</f>
        <v>1</v>
      </c>
      <c r="G209" s="100"/>
      <c r="H209" s="19"/>
      <c r="L209" s="19"/>
      <c r="M209" s="19"/>
    </row>
    <row r="210" spans="1:13" outlineLevel="1" x14ac:dyDescent="0.35">
      <c r="A210" s="21" t="s">
        <v>279</v>
      </c>
      <c r="B210" s="50"/>
      <c r="E210" s="49"/>
      <c r="F210" s="99">
        <f>IF($C$209=0,"",IF(C210="[for completion]","",C210/$C$209))</f>
        <v>0</v>
      </c>
      <c r="G210" s="100"/>
      <c r="H210" s="19"/>
      <c r="L210" s="19"/>
      <c r="M210" s="19"/>
    </row>
    <row r="211" spans="1:13" outlineLevel="1" x14ac:dyDescent="0.35">
      <c r="A211" s="21" t="s">
        <v>280</v>
      </c>
      <c r="B211" s="50"/>
      <c r="E211" s="49"/>
      <c r="F211" s="99">
        <f t="shared" ref="F211:F215" si="22">IF($C$209=0,"",IF(C211="[for completion]","",C211/$C$209))</f>
        <v>0</v>
      </c>
      <c r="G211" s="100"/>
      <c r="H211" s="19"/>
      <c r="L211" s="19"/>
      <c r="M211" s="19"/>
    </row>
    <row r="212" spans="1:13" outlineLevel="1" x14ac:dyDescent="0.35">
      <c r="A212" s="21" t="s">
        <v>281</v>
      </c>
      <c r="B212" s="50"/>
      <c r="E212" s="49"/>
      <c r="F212" s="99">
        <f t="shared" si="22"/>
        <v>0</v>
      </c>
      <c r="G212" s="100"/>
      <c r="H212" s="19"/>
      <c r="L212" s="19"/>
      <c r="M212" s="19"/>
    </row>
    <row r="213" spans="1:13" outlineLevel="1" x14ac:dyDescent="0.35">
      <c r="A213" s="21" t="s">
        <v>282</v>
      </c>
      <c r="B213" s="50"/>
      <c r="E213" s="49"/>
      <c r="F213" s="99">
        <f t="shared" si="22"/>
        <v>0</v>
      </c>
      <c r="G213" s="100"/>
      <c r="H213" s="19"/>
      <c r="L213" s="19"/>
      <c r="M213" s="19"/>
    </row>
    <row r="214" spans="1:13" outlineLevel="1" x14ac:dyDescent="0.35">
      <c r="A214" s="21" t="s">
        <v>283</v>
      </c>
      <c r="B214" s="50"/>
      <c r="E214" s="49"/>
      <c r="F214" s="99">
        <f t="shared" si="22"/>
        <v>0</v>
      </c>
      <c r="G214" s="100"/>
      <c r="H214" s="19"/>
      <c r="L214" s="19"/>
      <c r="M214" s="19"/>
    </row>
    <row r="215" spans="1:13" outlineLevel="1" x14ac:dyDescent="0.35">
      <c r="A215" s="21" t="s">
        <v>284</v>
      </c>
      <c r="B215" s="50"/>
      <c r="E215" s="49"/>
      <c r="F215" s="99">
        <f t="shared" si="22"/>
        <v>0</v>
      </c>
      <c r="G215" s="100"/>
      <c r="H215" s="19"/>
      <c r="L215" s="19"/>
      <c r="M215" s="19"/>
    </row>
    <row r="216" spans="1:13" ht="15" customHeight="1" x14ac:dyDescent="0.35">
      <c r="A216" s="39"/>
      <c r="B216" s="40" t="s">
        <v>285</v>
      </c>
      <c r="C216" s="39" t="s">
        <v>58</v>
      </c>
      <c r="D216" s="39"/>
      <c r="E216" s="41"/>
      <c r="F216" s="108" t="s">
        <v>76</v>
      </c>
      <c r="G216" s="108" t="s">
        <v>207</v>
      </c>
      <c r="H216" s="19"/>
      <c r="L216" s="19"/>
      <c r="M216" s="19"/>
    </row>
    <row r="217" spans="1:13" x14ac:dyDescent="0.35">
      <c r="A217" s="21" t="s">
        <v>286</v>
      </c>
      <c r="B217" s="17" t="s">
        <v>287</v>
      </c>
      <c r="C217" s="85">
        <v>6401.0770000000002</v>
      </c>
      <c r="E217" s="57"/>
      <c r="F217" s="99">
        <f>IF($C$220=0,"",IF(C217="[for completion]","",C217/$C$38))</f>
        <v>0.10610170524458208</v>
      </c>
      <c r="G217" s="99">
        <f>IF($C$220=0,"",IF(C217="[for completion]","",C217/$C$39))</f>
        <v>0.12339716462134616</v>
      </c>
      <c r="H217" s="19"/>
      <c r="L217" s="19"/>
      <c r="M217" s="19"/>
    </row>
    <row r="218" spans="1:13" x14ac:dyDescent="0.35">
      <c r="A218" s="21" t="s">
        <v>288</v>
      </c>
      <c r="B218" s="17" t="s">
        <v>289</v>
      </c>
      <c r="C218" s="85">
        <v>19960</v>
      </c>
      <c r="E218" s="57"/>
      <c r="F218" s="99">
        <f>IF($C$220=0,"",IF(C218="[for completion]","",C218/$C$38))</f>
        <v>0.33084901754530655</v>
      </c>
      <c r="G218" s="99">
        <f>IF($C$220=0,"",IF(C218="[for completion]","",C218/$C$39))</f>
        <v>0.38478015587721709</v>
      </c>
      <c r="H218" s="19"/>
      <c r="L218" s="19"/>
      <c r="M218" s="19"/>
    </row>
    <row r="219" spans="1:13" x14ac:dyDescent="0.35">
      <c r="A219" s="21" t="s">
        <v>290</v>
      </c>
      <c r="B219" s="17" t="s">
        <v>85</v>
      </c>
      <c r="C219" s="85">
        <v>0</v>
      </c>
      <c r="E219" s="57"/>
      <c r="F219" s="99">
        <f t="shared" ref="F219:F227" si="23">IF($C$220=0,"",IF(C219="[for completion]","",C219/$C$220))</f>
        <v>0</v>
      </c>
      <c r="G219" s="99">
        <f t="shared" ref="G219:G227" si="24">IF($C$220=0,"",IF(C219="[for completion]","",C219/$C$220))</f>
        <v>0</v>
      </c>
      <c r="H219" s="19"/>
      <c r="L219" s="19"/>
      <c r="M219" s="19"/>
    </row>
    <row r="220" spans="1:13" x14ac:dyDescent="0.35">
      <c r="A220" s="21" t="s">
        <v>291</v>
      </c>
      <c r="B220" s="53" t="s">
        <v>87</v>
      </c>
      <c r="C220" s="85">
        <f>SUM(C217:C219)</f>
        <v>26361.077000000001</v>
      </c>
      <c r="E220" s="57"/>
      <c r="F220" s="94">
        <f>SUM(F217:F219)</f>
        <v>0.43695072278988861</v>
      </c>
      <c r="G220" s="94">
        <f>SUM(G217:G219)</f>
        <v>0.50817732049856323</v>
      </c>
      <c r="H220" s="19"/>
      <c r="L220" s="19"/>
      <c r="M220" s="19"/>
    </row>
    <row r="221" spans="1:13" hidden="1" outlineLevel="1" x14ac:dyDescent="0.35">
      <c r="A221" s="21" t="s">
        <v>292</v>
      </c>
      <c r="B221" s="50"/>
      <c r="E221" s="57"/>
      <c r="F221" s="99">
        <f t="shared" si="23"/>
        <v>0</v>
      </c>
      <c r="G221" s="99">
        <f t="shared" si="24"/>
        <v>0</v>
      </c>
      <c r="H221" s="19"/>
      <c r="L221" s="19"/>
      <c r="M221" s="19"/>
    </row>
    <row r="222" spans="1:13" hidden="1" outlineLevel="1" x14ac:dyDescent="0.35">
      <c r="A222" s="21" t="s">
        <v>293</v>
      </c>
      <c r="B222" s="50"/>
      <c r="E222" s="57"/>
      <c r="F222" s="99">
        <f t="shared" si="23"/>
        <v>0</v>
      </c>
      <c r="G222" s="99">
        <f t="shared" si="24"/>
        <v>0</v>
      </c>
      <c r="H222" s="19"/>
      <c r="L222" s="19"/>
      <c r="M222" s="19"/>
    </row>
    <row r="223" spans="1:13" hidden="1" outlineLevel="1" x14ac:dyDescent="0.35">
      <c r="A223" s="21" t="s">
        <v>294</v>
      </c>
      <c r="B223" s="50"/>
      <c r="E223" s="57"/>
      <c r="F223" s="99">
        <f t="shared" si="23"/>
        <v>0</v>
      </c>
      <c r="G223" s="99">
        <f t="shared" si="24"/>
        <v>0</v>
      </c>
      <c r="H223" s="19"/>
      <c r="L223" s="19"/>
      <c r="M223" s="19"/>
    </row>
    <row r="224" spans="1:13" hidden="1" outlineLevel="1" x14ac:dyDescent="0.35">
      <c r="A224" s="21" t="s">
        <v>295</v>
      </c>
      <c r="B224" s="50"/>
      <c r="E224" s="57"/>
      <c r="F224" s="99">
        <f t="shared" si="23"/>
        <v>0</v>
      </c>
      <c r="G224" s="99">
        <f t="shared" si="24"/>
        <v>0</v>
      </c>
      <c r="H224" s="19"/>
      <c r="L224" s="19"/>
      <c r="M224" s="19"/>
    </row>
    <row r="225" spans="1:14" hidden="1" outlineLevel="1" x14ac:dyDescent="0.35">
      <c r="A225" s="21" t="s">
        <v>296</v>
      </c>
      <c r="B225" s="50"/>
      <c r="E225" s="57"/>
      <c r="F225" s="99">
        <f t="shared" si="23"/>
        <v>0</v>
      </c>
      <c r="G225" s="99">
        <f t="shared" si="24"/>
        <v>0</v>
      </c>
      <c r="H225" s="19"/>
      <c r="L225" s="19"/>
      <c r="M225" s="19"/>
    </row>
    <row r="226" spans="1:14" hidden="1" outlineLevel="1" x14ac:dyDescent="0.35">
      <c r="A226" s="21" t="s">
        <v>297</v>
      </c>
      <c r="B226" s="50"/>
      <c r="E226" s="37"/>
      <c r="F226" s="99">
        <f t="shared" si="23"/>
        <v>0</v>
      </c>
      <c r="G226" s="99">
        <f t="shared" si="24"/>
        <v>0</v>
      </c>
      <c r="H226" s="19"/>
      <c r="L226" s="19"/>
      <c r="M226" s="19"/>
    </row>
    <row r="227" spans="1:14" hidden="1" outlineLevel="1" x14ac:dyDescent="0.35">
      <c r="A227" s="21" t="s">
        <v>298</v>
      </c>
      <c r="B227" s="50"/>
      <c r="E227" s="57"/>
      <c r="F227" s="99">
        <f t="shared" si="23"/>
        <v>0</v>
      </c>
      <c r="G227" s="99">
        <f t="shared" si="24"/>
        <v>0</v>
      </c>
      <c r="H227" s="19"/>
      <c r="L227" s="19"/>
      <c r="M227" s="19"/>
    </row>
    <row r="228" spans="1:14" ht="15" customHeight="1" collapsed="1" x14ac:dyDescent="0.35">
      <c r="A228" s="39"/>
      <c r="B228" s="40" t="s">
        <v>299</v>
      </c>
      <c r="C228" s="39"/>
      <c r="D228" s="39"/>
      <c r="E228" s="41"/>
      <c r="F228" s="108"/>
      <c r="G228" s="108"/>
      <c r="H228" s="19"/>
      <c r="L228" s="19"/>
      <c r="M228" s="19"/>
    </row>
    <row r="229" spans="1:14" x14ac:dyDescent="0.35">
      <c r="A229" s="21" t="s">
        <v>300</v>
      </c>
      <c r="B229" s="37" t="s">
        <v>301</v>
      </c>
      <c r="C229" s="575" t="s">
        <v>2668</v>
      </c>
      <c r="D229" s="60"/>
      <c r="H229" s="19"/>
      <c r="L229" s="19"/>
      <c r="M229" s="19"/>
    </row>
    <row r="230" spans="1:14" ht="15" customHeight="1" x14ac:dyDescent="0.35">
      <c r="A230" s="39"/>
      <c r="B230" s="40" t="s">
        <v>302</v>
      </c>
      <c r="C230" s="39"/>
      <c r="D230" s="39"/>
      <c r="E230" s="41"/>
      <c r="F230" s="108"/>
      <c r="G230" s="108"/>
      <c r="H230" s="19"/>
      <c r="L230" s="19"/>
      <c r="M230" s="19"/>
    </row>
    <row r="231" spans="1:14" x14ac:dyDescent="0.35">
      <c r="A231" s="21" t="s">
        <v>11</v>
      </c>
      <c r="B231" s="21" t="s">
        <v>1126</v>
      </c>
      <c r="C231" s="85">
        <v>64000</v>
      </c>
      <c r="E231" s="37"/>
      <c r="H231" s="19"/>
      <c r="L231" s="19"/>
      <c r="M231" s="19"/>
    </row>
    <row r="232" spans="1:14" x14ac:dyDescent="0.35">
      <c r="A232" s="21" t="s">
        <v>303</v>
      </c>
      <c r="B232" s="1" t="s">
        <v>304</v>
      </c>
      <c r="C232" s="21" t="s">
        <v>1138</v>
      </c>
      <c r="E232" s="37"/>
      <c r="H232" s="19"/>
      <c r="L232" s="19"/>
      <c r="M232" s="19"/>
    </row>
    <row r="233" spans="1:14" x14ac:dyDescent="0.35">
      <c r="A233" s="21" t="s">
        <v>305</v>
      </c>
      <c r="B233" s="1" t="s">
        <v>306</v>
      </c>
      <c r="C233" s="21" t="s">
        <v>1138</v>
      </c>
      <c r="E233" s="37"/>
      <c r="H233" s="19"/>
      <c r="L233" s="19"/>
      <c r="M233" s="19"/>
    </row>
    <row r="234" spans="1:14" outlineLevel="1" x14ac:dyDescent="0.35">
      <c r="A234" s="21" t="s">
        <v>307</v>
      </c>
      <c r="B234" s="35" t="s">
        <v>308</v>
      </c>
      <c r="C234" s="37"/>
      <c r="D234" s="37"/>
      <c r="E234" s="37"/>
      <c r="H234" s="19"/>
      <c r="L234" s="19"/>
      <c r="M234" s="19"/>
    </row>
    <row r="235" spans="1:14" outlineLevel="1" x14ac:dyDescent="0.35">
      <c r="A235" s="21" t="s">
        <v>309</v>
      </c>
      <c r="B235" s="35" t="s">
        <v>310</v>
      </c>
      <c r="C235" s="37"/>
      <c r="D235" s="37"/>
      <c r="E235" s="37"/>
      <c r="H235" s="19"/>
      <c r="L235" s="19"/>
      <c r="M235" s="19"/>
    </row>
    <row r="236" spans="1:14" outlineLevel="1" x14ac:dyDescent="0.35">
      <c r="A236" s="21" t="s">
        <v>311</v>
      </c>
      <c r="B236" s="35" t="s">
        <v>312</v>
      </c>
      <c r="C236" s="37"/>
      <c r="D236" s="37"/>
      <c r="E236" s="37"/>
      <c r="H236" s="19"/>
      <c r="L236" s="19"/>
      <c r="M236" s="19"/>
    </row>
    <row r="237" spans="1:14" outlineLevel="1" x14ac:dyDescent="0.35">
      <c r="A237" s="21" t="s">
        <v>313</v>
      </c>
      <c r="C237" s="37"/>
      <c r="D237" s="37"/>
      <c r="E237" s="37"/>
      <c r="H237" s="19"/>
      <c r="L237" s="19"/>
      <c r="M237" s="19"/>
    </row>
    <row r="238" spans="1:14" outlineLevel="1" x14ac:dyDescent="0.35">
      <c r="A238" s="21" t="s">
        <v>314</v>
      </c>
      <c r="C238" s="37"/>
      <c r="D238" s="37"/>
      <c r="E238" s="37"/>
      <c r="H238" s="19"/>
      <c r="L238" s="19"/>
      <c r="M238" s="19"/>
    </row>
    <row r="239" spans="1:14" outlineLevel="1" x14ac:dyDescent="0.35">
      <c r="A239" s="39"/>
      <c r="B239" s="40" t="s">
        <v>2356</v>
      </c>
      <c r="C239" s="39"/>
      <c r="D239" s="39"/>
      <c r="E239" s="41"/>
      <c r="F239" s="42"/>
      <c r="G239" s="42"/>
      <c r="H239" s="19"/>
      <c r="K239"/>
      <c r="L239"/>
      <c r="M239"/>
      <c r="N239"/>
    </row>
    <row r="240" spans="1:14" ht="29" outlineLevel="1" x14ac:dyDescent="0.35">
      <c r="A240" s="21" t="s">
        <v>2357</v>
      </c>
      <c r="B240" s="21" t="s">
        <v>2993</v>
      </c>
      <c r="C240" s="21" t="s">
        <v>2994</v>
      </c>
      <c r="E240"/>
      <c r="F240"/>
      <c r="G240"/>
      <c r="H240" s="19"/>
      <c r="K240"/>
      <c r="L240"/>
      <c r="M240"/>
      <c r="N240"/>
    </row>
    <row r="241" spans="1:14" outlineLevel="1" x14ac:dyDescent="0.35">
      <c r="A241" s="21" t="s">
        <v>2358</v>
      </c>
      <c r="B241" s="21" t="s">
        <v>2995</v>
      </c>
      <c r="C241" s="21" t="s">
        <v>2544</v>
      </c>
      <c r="E241"/>
      <c r="F241"/>
      <c r="G241"/>
      <c r="H241" s="19"/>
      <c r="K241"/>
      <c r="L241"/>
      <c r="M241"/>
      <c r="N241"/>
    </row>
    <row r="242" spans="1:14" outlineLevel="1" x14ac:dyDescent="0.35">
      <c r="A242" s="21" t="s">
        <v>2359</v>
      </c>
      <c r="B242" s="21" t="s">
        <v>2996</v>
      </c>
      <c r="C242" s="21" t="s">
        <v>2997</v>
      </c>
      <c r="E242"/>
      <c r="F242"/>
      <c r="G242"/>
      <c r="H242" s="19"/>
      <c r="K242"/>
      <c r="L242"/>
      <c r="M242"/>
      <c r="N242"/>
    </row>
    <row r="243" spans="1:14" ht="29" outlineLevel="1" x14ac:dyDescent="0.35">
      <c r="A243" s="21" t="s">
        <v>2360</v>
      </c>
      <c r="B243" s="21" t="s">
        <v>2998</v>
      </c>
      <c r="C243" s="21" t="s">
        <v>2994</v>
      </c>
      <c r="E243"/>
      <c r="F243"/>
      <c r="G243"/>
      <c r="H243" s="19"/>
      <c r="K243"/>
      <c r="L243"/>
      <c r="M243"/>
      <c r="N243"/>
    </row>
    <row r="244" spans="1:14" outlineLevel="1" x14ac:dyDescent="0.35">
      <c r="A244" s="21" t="s">
        <v>2999</v>
      </c>
      <c r="B244" s="21" t="s">
        <v>3000</v>
      </c>
      <c r="C244" s="662" t="s">
        <v>3001</v>
      </c>
      <c r="D244" s="662" t="s">
        <v>3002</v>
      </c>
      <c r="E244"/>
      <c r="F244" s="115"/>
      <c r="G244" s="115"/>
      <c r="H244" s="19"/>
      <c r="K244"/>
      <c r="L244"/>
      <c r="M244"/>
      <c r="N244"/>
    </row>
    <row r="245" spans="1:14" outlineLevel="1" x14ac:dyDescent="0.35">
      <c r="A245" s="21" t="s">
        <v>3003</v>
      </c>
      <c r="B245" s="21" t="s">
        <v>3004</v>
      </c>
      <c r="C245" s="21" t="s">
        <v>2994</v>
      </c>
      <c r="E245"/>
      <c r="F245" s="115"/>
      <c r="G245" s="115"/>
      <c r="H245" s="19"/>
      <c r="K245"/>
      <c r="L245"/>
      <c r="M245"/>
      <c r="N245"/>
    </row>
    <row r="246" spans="1:14" outlineLevel="1" x14ac:dyDescent="0.35">
      <c r="A246" s="21" t="s">
        <v>3005</v>
      </c>
      <c r="B246" s="21" t="s">
        <v>3006</v>
      </c>
      <c r="C246" s="21" t="s">
        <v>2997</v>
      </c>
      <c r="E246"/>
      <c r="F246" s="115"/>
      <c r="G246" s="115"/>
      <c r="H246" s="19"/>
      <c r="K246"/>
      <c r="L246"/>
      <c r="M246"/>
      <c r="N246"/>
    </row>
    <row r="247" spans="1:14" outlineLevel="1" x14ac:dyDescent="0.35">
      <c r="A247" s="21" t="s">
        <v>3007</v>
      </c>
      <c r="D247"/>
      <c r="E247"/>
      <c r="F247" s="115"/>
      <c r="G247" s="115"/>
      <c r="H247" s="19"/>
      <c r="K247"/>
      <c r="L247"/>
      <c r="M247"/>
      <c r="N247"/>
    </row>
    <row r="248" spans="1:14" outlineLevel="1" x14ac:dyDescent="0.35">
      <c r="A248" s="21" t="s">
        <v>3008</v>
      </c>
      <c r="D248"/>
      <c r="E248"/>
      <c r="F248" s="115"/>
      <c r="G248" s="115"/>
      <c r="H248" s="19"/>
      <c r="K248"/>
      <c r="L248"/>
      <c r="M248"/>
      <c r="N248"/>
    </row>
    <row r="249" spans="1:14" hidden="1" outlineLevel="1" x14ac:dyDescent="0.35">
      <c r="A249" s="21" t="s">
        <v>3009</v>
      </c>
      <c r="D249"/>
      <c r="E249"/>
      <c r="F249" s="115"/>
      <c r="G249" s="115"/>
      <c r="H249" s="19"/>
      <c r="K249"/>
      <c r="L249"/>
      <c r="M249"/>
      <c r="N249"/>
    </row>
    <row r="250" spans="1:14" hidden="1" outlineLevel="1" x14ac:dyDescent="0.35">
      <c r="A250" s="21" t="s">
        <v>3010</v>
      </c>
      <c r="D250"/>
      <c r="E250"/>
      <c r="F250" s="115"/>
      <c r="G250" s="115"/>
      <c r="H250" s="19"/>
      <c r="K250"/>
      <c r="L250"/>
      <c r="M250"/>
      <c r="N250"/>
    </row>
    <row r="251" spans="1:14" hidden="1" outlineLevel="1" x14ac:dyDescent="0.35">
      <c r="A251" s="21" t="s">
        <v>3011</v>
      </c>
      <c r="D251"/>
      <c r="E251"/>
      <c r="F251" s="115"/>
      <c r="G251" s="115"/>
      <c r="H251" s="19"/>
      <c r="K251"/>
      <c r="L251"/>
      <c r="M251"/>
      <c r="N251"/>
    </row>
    <row r="252" spans="1:14" hidden="1" outlineLevel="1" x14ac:dyDescent="0.35">
      <c r="A252" s="21" t="s">
        <v>3012</v>
      </c>
      <c r="D252"/>
      <c r="E252"/>
      <c r="F252" s="115"/>
      <c r="G252" s="115"/>
      <c r="H252" s="19"/>
      <c r="K252"/>
      <c r="L252"/>
      <c r="M252"/>
      <c r="N252"/>
    </row>
    <row r="253" spans="1:14" hidden="1" outlineLevel="1" x14ac:dyDescent="0.35">
      <c r="A253" s="21" t="s">
        <v>3013</v>
      </c>
      <c r="D253"/>
      <c r="E253"/>
      <c r="F253" s="115"/>
      <c r="G253" s="115"/>
      <c r="H253" s="19"/>
      <c r="K253"/>
      <c r="L253"/>
      <c r="M253"/>
      <c r="N253"/>
    </row>
    <row r="254" spans="1:14" hidden="1" outlineLevel="1" x14ac:dyDescent="0.35">
      <c r="A254" s="21" t="s">
        <v>3014</v>
      </c>
      <c r="D254"/>
      <c r="E254"/>
      <c r="F254" s="115"/>
      <c r="G254" s="115"/>
      <c r="H254" s="19"/>
      <c r="K254"/>
      <c r="L254"/>
      <c r="M254"/>
      <c r="N254"/>
    </row>
    <row r="255" spans="1:14" hidden="1" outlineLevel="1" x14ac:dyDescent="0.35">
      <c r="A255" s="21" t="s">
        <v>3015</v>
      </c>
      <c r="D255"/>
      <c r="E255"/>
      <c r="F255" s="115"/>
      <c r="G255" s="115"/>
      <c r="H255" s="19"/>
      <c r="K255"/>
      <c r="L255"/>
      <c r="M255"/>
      <c r="N255"/>
    </row>
    <row r="256" spans="1:14" hidden="1" outlineLevel="1" x14ac:dyDescent="0.35">
      <c r="A256" s="21" t="s">
        <v>3016</v>
      </c>
      <c r="D256"/>
      <c r="E256"/>
      <c r="F256" s="115"/>
      <c r="G256" s="115"/>
      <c r="H256" s="19"/>
      <c r="K256"/>
      <c r="L256"/>
      <c r="M256"/>
      <c r="N256"/>
    </row>
    <row r="257" spans="1:14" hidden="1" outlineLevel="1" x14ac:dyDescent="0.35">
      <c r="A257" s="21" t="s">
        <v>3017</v>
      </c>
      <c r="D257"/>
      <c r="E257"/>
      <c r="F257" s="115"/>
      <c r="G257" s="115"/>
      <c r="H257" s="19"/>
      <c r="K257"/>
      <c r="L257"/>
      <c r="M257"/>
      <c r="N257"/>
    </row>
    <row r="258" spans="1:14" hidden="1" outlineLevel="1" x14ac:dyDescent="0.35">
      <c r="A258" s="21" t="s">
        <v>3018</v>
      </c>
      <c r="D258"/>
      <c r="E258"/>
      <c r="F258" s="115"/>
      <c r="G258" s="115"/>
      <c r="H258" s="19"/>
      <c r="K258"/>
      <c r="L258"/>
      <c r="M258"/>
      <c r="N258"/>
    </row>
    <row r="259" spans="1:14" hidden="1" outlineLevel="1" x14ac:dyDescent="0.35">
      <c r="A259" s="21" t="s">
        <v>3019</v>
      </c>
      <c r="D259"/>
      <c r="E259"/>
      <c r="F259" s="115"/>
      <c r="G259" s="115"/>
      <c r="H259" s="19"/>
      <c r="K259"/>
      <c r="L259"/>
      <c r="M259"/>
      <c r="N259"/>
    </row>
    <row r="260" spans="1:14" hidden="1" outlineLevel="1" x14ac:dyDescent="0.35">
      <c r="A260" s="21" t="s">
        <v>3020</v>
      </c>
      <c r="D260"/>
      <c r="E260"/>
      <c r="F260" s="115"/>
      <c r="G260" s="115"/>
      <c r="H260" s="19"/>
      <c r="K260"/>
      <c r="L260"/>
      <c r="M260"/>
      <c r="N260"/>
    </row>
    <row r="261" spans="1:14" hidden="1" outlineLevel="1" x14ac:dyDescent="0.35">
      <c r="A261" s="21" t="s">
        <v>3021</v>
      </c>
      <c r="D261"/>
      <c r="E261"/>
      <c r="F261" s="115"/>
      <c r="G261" s="115"/>
      <c r="H261" s="19"/>
      <c r="K261"/>
      <c r="L261"/>
      <c r="M261"/>
      <c r="N261"/>
    </row>
    <row r="262" spans="1:14" hidden="1" outlineLevel="1" x14ac:dyDescent="0.35">
      <c r="A262" s="21" t="s">
        <v>3022</v>
      </c>
      <c r="D262"/>
      <c r="E262"/>
      <c r="F262" s="115"/>
      <c r="G262" s="115"/>
      <c r="H262" s="19"/>
      <c r="K262"/>
      <c r="L262"/>
      <c r="M262"/>
      <c r="N262"/>
    </row>
    <row r="263" spans="1:14" hidden="1" outlineLevel="1" x14ac:dyDescent="0.35">
      <c r="A263" s="21" t="s">
        <v>3023</v>
      </c>
      <c r="D263"/>
      <c r="E263"/>
      <c r="F263" s="115"/>
      <c r="G263" s="115"/>
      <c r="H263" s="19"/>
      <c r="K263"/>
      <c r="L263"/>
      <c r="M263"/>
      <c r="N263"/>
    </row>
    <row r="264" spans="1:14" hidden="1" outlineLevel="1" x14ac:dyDescent="0.35">
      <c r="A264" s="21" t="s">
        <v>3024</v>
      </c>
      <c r="D264"/>
      <c r="E264"/>
      <c r="F264" s="115"/>
      <c r="G264" s="115"/>
      <c r="H264" s="19"/>
      <c r="K264"/>
      <c r="L264"/>
      <c r="M264"/>
      <c r="N264"/>
    </row>
    <row r="265" spans="1:14" hidden="1" outlineLevel="1" x14ac:dyDescent="0.35">
      <c r="A265" s="21" t="s">
        <v>3025</v>
      </c>
      <c r="D265"/>
      <c r="E265"/>
      <c r="F265" s="115"/>
      <c r="G265" s="115"/>
      <c r="H265" s="19"/>
      <c r="K265"/>
      <c r="L265"/>
      <c r="M265"/>
      <c r="N265"/>
    </row>
    <row r="266" spans="1:14" hidden="1" outlineLevel="1" x14ac:dyDescent="0.35">
      <c r="A266" s="21" t="s">
        <v>3026</v>
      </c>
      <c r="D266"/>
      <c r="E266"/>
      <c r="F266" s="115"/>
      <c r="G266" s="115"/>
      <c r="H266" s="19"/>
      <c r="K266"/>
      <c r="L266"/>
      <c r="M266"/>
      <c r="N266"/>
    </row>
    <row r="267" spans="1:14" hidden="1" outlineLevel="1" x14ac:dyDescent="0.35">
      <c r="A267" s="21" t="s">
        <v>3027</v>
      </c>
      <c r="D267"/>
      <c r="E267"/>
      <c r="F267" s="115"/>
      <c r="G267" s="115"/>
      <c r="H267" s="19"/>
      <c r="K267"/>
      <c r="L267"/>
      <c r="M267"/>
      <c r="N267"/>
    </row>
    <row r="268" spans="1:14" hidden="1" outlineLevel="1" x14ac:dyDescent="0.35">
      <c r="A268" s="21" t="s">
        <v>3028</v>
      </c>
      <c r="D268"/>
      <c r="E268"/>
      <c r="F268" s="115"/>
      <c r="G268" s="115"/>
      <c r="H268" s="19"/>
      <c r="K268"/>
      <c r="L268"/>
      <c r="M268"/>
      <c r="N268"/>
    </row>
    <row r="269" spans="1:14" hidden="1" outlineLevel="1" x14ac:dyDescent="0.35">
      <c r="A269" s="21" t="s">
        <v>3029</v>
      </c>
      <c r="D269"/>
      <c r="E269"/>
      <c r="F269" s="115"/>
      <c r="G269" s="115"/>
      <c r="H269" s="19"/>
      <c r="K269"/>
      <c r="L269"/>
      <c r="M269"/>
      <c r="N269"/>
    </row>
    <row r="270" spans="1:14" hidden="1" outlineLevel="1" x14ac:dyDescent="0.35">
      <c r="A270" s="21" t="s">
        <v>3030</v>
      </c>
      <c r="D270"/>
      <c r="E270"/>
      <c r="F270" s="115"/>
      <c r="G270" s="115"/>
      <c r="H270" s="19"/>
      <c r="K270"/>
      <c r="L270"/>
      <c r="M270"/>
      <c r="N270"/>
    </row>
    <row r="271" spans="1:14" hidden="1" outlineLevel="1" x14ac:dyDescent="0.35">
      <c r="A271" s="21" t="s">
        <v>3031</v>
      </c>
      <c r="D271"/>
      <c r="E271"/>
      <c r="F271" s="115"/>
      <c r="G271" s="115"/>
      <c r="H271" s="19"/>
      <c r="K271"/>
      <c r="L271"/>
      <c r="M271"/>
      <c r="N271"/>
    </row>
    <row r="272" spans="1:14" hidden="1" outlineLevel="1" x14ac:dyDescent="0.35">
      <c r="A272" s="21" t="s">
        <v>3032</v>
      </c>
      <c r="D272"/>
      <c r="E272"/>
      <c r="F272" s="115"/>
      <c r="G272" s="115"/>
      <c r="H272" s="19"/>
      <c r="K272"/>
      <c r="L272"/>
      <c r="M272"/>
      <c r="N272"/>
    </row>
    <row r="273" spans="1:14" hidden="1" outlineLevel="1" x14ac:dyDescent="0.35">
      <c r="A273" s="21" t="s">
        <v>3033</v>
      </c>
      <c r="D273"/>
      <c r="E273"/>
      <c r="F273" s="115"/>
      <c r="G273" s="115"/>
      <c r="H273" s="19"/>
      <c r="K273"/>
      <c r="L273"/>
      <c r="M273"/>
      <c r="N273"/>
    </row>
    <row r="274" spans="1:14" hidden="1" outlineLevel="1" x14ac:dyDescent="0.35">
      <c r="A274" s="21" t="s">
        <v>3034</v>
      </c>
      <c r="D274"/>
      <c r="E274"/>
      <c r="F274" s="115"/>
      <c r="G274" s="115"/>
      <c r="H274" s="19"/>
      <c r="K274"/>
      <c r="L274"/>
      <c r="M274"/>
      <c r="N274"/>
    </row>
    <row r="275" spans="1:14" hidden="1" outlineLevel="1" x14ac:dyDescent="0.35">
      <c r="A275" s="21" t="s">
        <v>3035</v>
      </c>
      <c r="D275"/>
      <c r="E275"/>
      <c r="F275" s="115"/>
      <c r="G275" s="115"/>
      <c r="H275" s="19"/>
      <c r="K275"/>
      <c r="L275"/>
      <c r="M275"/>
      <c r="N275"/>
    </row>
    <row r="276" spans="1:14" hidden="1" outlineLevel="1" x14ac:dyDescent="0.35">
      <c r="A276" s="21" t="s">
        <v>3036</v>
      </c>
      <c r="D276"/>
      <c r="E276"/>
      <c r="F276" s="115"/>
      <c r="G276" s="115"/>
      <c r="H276" s="19"/>
      <c r="K276"/>
      <c r="L276"/>
      <c r="M276"/>
      <c r="N276"/>
    </row>
    <row r="277" spans="1:14" hidden="1" outlineLevel="1" x14ac:dyDescent="0.35">
      <c r="A277" s="21" t="s">
        <v>3037</v>
      </c>
      <c r="D277"/>
      <c r="E277"/>
      <c r="F277" s="115"/>
      <c r="G277" s="115"/>
      <c r="H277" s="19"/>
      <c r="K277"/>
      <c r="L277"/>
      <c r="M277"/>
      <c r="N277"/>
    </row>
    <row r="278" spans="1:14" hidden="1" outlineLevel="1" x14ac:dyDescent="0.35">
      <c r="A278" s="21" t="s">
        <v>3038</v>
      </c>
      <c r="D278"/>
      <c r="E278"/>
      <c r="F278" s="115"/>
      <c r="G278" s="115"/>
      <c r="H278" s="19"/>
      <c r="K278"/>
      <c r="L278"/>
      <c r="M278"/>
      <c r="N278"/>
    </row>
    <row r="279" spans="1:14" hidden="1" outlineLevel="1" x14ac:dyDescent="0.35">
      <c r="A279" s="21" t="s">
        <v>3039</v>
      </c>
      <c r="D279"/>
      <c r="E279"/>
      <c r="F279" s="115"/>
      <c r="G279" s="115"/>
      <c r="H279" s="19"/>
      <c r="K279"/>
      <c r="L279"/>
      <c r="M279"/>
      <c r="N279"/>
    </row>
    <row r="280" spans="1:14" hidden="1" outlineLevel="1" x14ac:dyDescent="0.35">
      <c r="A280" s="21" t="s">
        <v>3040</v>
      </c>
      <c r="D280"/>
      <c r="E280"/>
      <c r="F280" s="115"/>
      <c r="G280" s="115"/>
      <c r="H280" s="19"/>
      <c r="K280"/>
      <c r="L280"/>
      <c r="M280"/>
      <c r="N280"/>
    </row>
    <row r="281" spans="1:14" hidden="1" outlineLevel="1" x14ac:dyDescent="0.35">
      <c r="A281" s="21" t="s">
        <v>3041</v>
      </c>
      <c r="D281"/>
      <c r="E281"/>
      <c r="F281" s="115"/>
      <c r="G281" s="115"/>
      <c r="H281" s="19"/>
      <c r="K281"/>
      <c r="L281"/>
      <c r="M281"/>
      <c r="N281"/>
    </row>
    <row r="282" spans="1:14" hidden="1" outlineLevel="1" x14ac:dyDescent="0.35">
      <c r="A282" s="21" t="s">
        <v>3042</v>
      </c>
      <c r="D282"/>
      <c r="E282"/>
      <c r="F282" s="115"/>
      <c r="G282" s="115"/>
      <c r="H282" s="19"/>
      <c r="K282"/>
      <c r="L282"/>
      <c r="M282"/>
      <c r="N282"/>
    </row>
    <row r="283" spans="1:14" hidden="1" outlineLevel="1" x14ac:dyDescent="0.35">
      <c r="A283" s="21" t="s">
        <v>3043</v>
      </c>
      <c r="D283"/>
      <c r="E283"/>
      <c r="F283" s="115"/>
      <c r="G283" s="115"/>
      <c r="H283" s="19"/>
      <c r="K283"/>
      <c r="L283"/>
      <c r="M283"/>
      <c r="N283"/>
    </row>
    <row r="284" spans="1:14" hidden="1" outlineLevel="1" x14ac:dyDescent="0.35">
      <c r="A284" s="21" t="s">
        <v>3044</v>
      </c>
      <c r="D284"/>
      <c r="E284"/>
      <c r="F284" s="115"/>
      <c r="G284" s="115"/>
      <c r="H284" s="19"/>
      <c r="K284"/>
      <c r="L284"/>
      <c r="M284"/>
      <c r="N284"/>
    </row>
    <row r="285" spans="1:14" ht="37" x14ac:dyDescent="0.35">
      <c r="A285" s="32"/>
      <c r="B285" s="32" t="s">
        <v>315</v>
      </c>
      <c r="C285" s="32" t="s">
        <v>1</v>
      </c>
      <c r="D285" s="32" t="s">
        <v>1</v>
      </c>
      <c r="E285" s="32"/>
      <c r="F285" s="106"/>
      <c r="G285" s="107"/>
      <c r="H285" s="19"/>
      <c r="I285" s="25"/>
      <c r="J285" s="25"/>
      <c r="K285" s="25"/>
      <c r="L285" s="25"/>
      <c r="M285" s="27"/>
    </row>
    <row r="286" spans="1:14" ht="18.5" x14ac:dyDescent="0.35">
      <c r="A286" s="673" t="s">
        <v>3086</v>
      </c>
      <c r="B286" s="674"/>
      <c r="C286" s="674"/>
      <c r="D286" s="674"/>
      <c r="E286" s="674"/>
      <c r="F286" s="675"/>
      <c r="G286" s="674"/>
      <c r="H286" s="19"/>
      <c r="I286" s="25"/>
      <c r="J286" s="25"/>
      <c r="K286" s="25"/>
      <c r="L286" s="25"/>
      <c r="M286" s="27"/>
    </row>
    <row r="287" spans="1:14" ht="18.5" x14ac:dyDescent="0.35">
      <c r="A287" s="673" t="s">
        <v>3087</v>
      </c>
      <c r="B287" s="674"/>
      <c r="C287" s="674"/>
      <c r="D287" s="674"/>
      <c r="E287" s="674"/>
      <c r="F287" s="675"/>
      <c r="G287" s="674"/>
      <c r="H287" s="19"/>
      <c r="I287" s="25"/>
      <c r="J287" s="25"/>
      <c r="K287" s="25"/>
      <c r="L287" s="25"/>
      <c r="M287" s="27"/>
    </row>
    <row r="288" spans="1:14" x14ac:dyDescent="0.35">
      <c r="A288" s="21" t="s">
        <v>316</v>
      </c>
      <c r="B288" s="35" t="s">
        <v>2676</v>
      </c>
      <c r="C288" s="676">
        <f>ROW(B38)</f>
        <v>38</v>
      </c>
      <c r="D288" s="653"/>
      <c r="E288" s="653"/>
      <c r="F288" s="653"/>
      <c r="G288" s="653"/>
      <c r="H288" s="19"/>
      <c r="I288" s="35"/>
      <c r="J288" s="60"/>
      <c r="L288" s="56"/>
      <c r="M288" s="56"/>
      <c r="N288" s="56"/>
    </row>
    <row r="289" spans="1:14" x14ac:dyDescent="0.35">
      <c r="A289" s="21" t="s">
        <v>317</v>
      </c>
      <c r="B289" s="35" t="s">
        <v>2677</v>
      </c>
      <c r="C289" s="676">
        <f>ROW(B39)</f>
        <v>39</v>
      </c>
      <c r="E289" s="653"/>
      <c r="F289" s="653"/>
      <c r="G289" s="19"/>
      <c r="H289" s="19"/>
      <c r="I289" s="35"/>
      <c r="J289" s="60"/>
      <c r="L289" s="56"/>
      <c r="M289" s="56"/>
    </row>
    <row r="290" spans="1:14" ht="29" x14ac:dyDescent="0.35">
      <c r="A290" s="21" t="s">
        <v>318</v>
      </c>
      <c r="B290" s="35" t="s">
        <v>2678</v>
      </c>
      <c r="C290" s="570" t="s">
        <v>2679</v>
      </c>
      <c r="F290" s="21"/>
      <c r="G290" s="61"/>
      <c r="H290" s="19"/>
      <c r="I290" s="35"/>
      <c r="J290" s="60"/>
      <c r="K290" s="60"/>
      <c r="L290" s="61"/>
      <c r="M290" s="56"/>
      <c r="N290" s="61"/>
    </row>
    <row r="291" spans="1:14" x14ac:dyDescent="0.35">
      <c r="A291" s="21" t="s">
        <v>319</v>
      </c>
      <c r="B291" s="35" t="s">
        <v>2680</v>
      </c>
      <c r="C291" s="676" t="s">
        <v>3382</v>
      </c>
      <c r="D291" s="676" t="s">
        <v>3387</v>
      </c>
      <c r="E291" s="61"/>
      <c r="F291" s="653"/>
      <c r="G291" s="19"/>
      <c r="H291" s="19"/>
      <c r="I291" s="35"/>
      <c r="J291" s="60"/>
    </row>
    <row r="292" spans="1:14" x14ac:dyDescent="0.35">
      <c r="A292" s="21" t="s">
        <v>320</v>
      </c>
      <c r="B292" s="35" t="s">
        <v>2681</v>
      </c>
      <c r="C292" s="676">
        <f>ROW(B52)</f>
        <v>52</v>
      </c>
      <c r="F292" s="21"/>
      <c r="G292" s="61"/>
      <c r="H292" s="19"/>
      <c r="I292" s="35"/>
      <c r="J292"/>
      <c r="K292" s="60"/>
      <c r="L292" s="61"/>
      <c r="N292" s="61"/>
    </row>
    <row r="293" spans="1:14" x14ac:dyDescent="0.35">
      <c r="A293" s="21" t="s">
        <v>321</v>
      </c>
      <c r="B293" s="35" t="s">
        <v>2682</v>
      </c>
      <c r="C293" s="677" t="s">
        <v>3383</v>
      </c>
      <c r="D293" s="676" t="s">
        <v>3384</v>
      </c>
      <c r="E293" s="61"/>
      <c r="F293" s="676" t="s">
        <v>3388</v>
      </c>
      <c r="G293" s="676" t="s">
        <v>3391</v>
      </c>
      <c r="H293" s="19"/>
      <c r="I293" s="35"/>
      <c r="M293" s="61"/>
    </row>
    <row r="294" spans="1:14" x14ac:dyDescent="0.35">
      <c r="A294" s="21" t="s">
        <v>322</v>
      </c>
      <c r="B294" s="35" t="s">
        <v>2683</v>
      </c>
      <c r="C294" s="677" t="s">
        <v>2684</v>
      </c>
      <c r="F294" s="21"/>
      <c r="G294" s="19"/>
      <c r="H294" s="19"/>
      <c r="I294" s="35"/>
      <c r="J294" s="60"/>
      <c r="M294" s="61"/>
    </row>
    <row r="295" spans="1:14" x14ac:dyDescent="0.35">
      <c r="A295" s="21" t="s">
        <v>323</v>
      </c>
      <c r="B295" s="35" t="s">
        <v>2685</v>
      </c>
      <c r="C295" s="676" t="s">
        <v>3385</v>
      </c>
      <c r="D295" s="676" t="s">
        <v>3389</v>
      </c>
      <c r="F295" s="676" t="s">
        <v>3392</v>
      </c>
      <c r="G295" s="19"/>
      <c r="H295" s="19"/>
      <c r="I295" s="35"/>
      <c r="J295" s="60"/>
      <c r="L295" s="61"/>
      <c r="M295" s="61"/>
    </row>
    <row r="296" spans="1:14" x14ac:dyDescent="0.35">
      <c r="A296" s="21" t="s">
        <v>324</v>
      </c>
      <c r="B296" s="35" t="s">
        <v>2686</v>
      </c>
      <c r="C296" s="676">
        <f>ROW(B111)</f>
        <v>111</v>
      </c>
      <c r="F296" s="61"/>
      <c r="G296" s="19"/>
      <c r="H296" s="19"/>
      <c r="I296" s="35"/>
      <c r="J296" s="60"/>
      <c r="L296" s="61"/>
      <c r="M296" s="61"/>
    </row>
    <row r="297" spans="1:14" x14ac:dyDescent="0.35">
      <c r="A297" s="21" t="s">
        <v>325</v>
      </c>
      <c r="B297" s="35" t="s">
        <v>2687</v>
      </c>
      <c r="C297" s="676">
        <f>ROW(B163)</f>
        <v>163</v>
      </c>
      <c r="E297" s="61"/>
      <c r="F297" s="61"/>
      <c r="G297" s="19"/>
      <c r="H297" s="19"/>
      <c r="J297" s="60"/>
      <c r="L297" s="61"/>
    </row>
    <row r="298" spans="1:14" x14ac:dyDescent="0.35">
      <c r="A298" s="21" t="s">
        <v>326</v>
      </c>
      <c r="B298" s="35" t="s">
        <v>2688</v>
      </c>
      <c r="C298" s="676">
        <f>ROW(B137)</f>
        <v>137</v>
      </c>
      <c r="E298" s="61"/>
      <c r="F298" s="61"/>
      <c r="G298" s="19"/>
      <c r="H298" s="19"/>
      <c r="I298" s="35"/>
      <c r="J298" s="60"/>
      <c r="L298" s="61"/>
    </row>
    <row r="299" spans="1:14" x14ac:dyDescent="0.35">
      <c r="A299" s="21" t="s">
        <v>327</v>
      </c>
      <c r="B299" s="35" t="s">
        <v>2689</v>
      </c>
      <c r="C299" s="570"/>
      <c r="E299" s="61"/>
      <c r="F299" s="21"/>
      <c r="G299" s="19"/>
      <c r="H299" s="19"/>
      <c r="I299" s="35"/>
      <c r="J299" s="60"/>
      <c r="L299" s="61"/>
    </row>
    <row r="300" spans="1:14" ht="29" x14ac:dyDescent="0.35">
      <c r="A300" s="21" t="s">
        <v>328</v>
      </c>
      <c r="B300" s="35" t="s">
        <v>2690</v>
      </c>
      <c r="C300" s="676" t="s">
        <v>2691</v>
      </c>
      <c r="D300" s="676" t="s">
        <v>2692</v>
      </c>
      <c r="E300" s="61"/>
      <c r="F300" s="662" t="s">
        <v>3088</v>
      </c>
      <c r="G300" s="19"/>
      <c r="H300" s="19"/>
      <c r="I300" s="35"/>
      <c r="J300" s="60"/>
      <c r="K300" s="60"/>
      <c r="L300" s="61"/>
    </row>
    <row r="301" spans="1:14" outlineLevel="1" x14ac:dyDescent="0.35">
      <c r="A301" s="21" t="s">
        <v>2693</v>
      </c>
      <c r="B301" s="35" t="s">
        <v>2694</v>
      </c>
      <c r="C301" s="676" t="s">
        <v>2695</v>
      </c>
      <c r="F301" s="21"/>
      <c r="G301" s="19"/>
      <c r="H301" s="19"/>
      <c r="I301" s="35"/>
      <c r="J301" s="60"/>
      <c r="K301" s="60"/>
      <c r="L301" s="61"/>
    </row>
    <row r="302" spans="1:14" outlineLevel="1" x14ac:dyDescent="0.35">
      <c r="A302" s="21" t="s">
        <v>2696</v>
      </c>
      <c r="B302" s="35" t="s">
        <v>2697</v>
      </c>
      <c r="C302" s="676" t="s">
        <v>3394</v>
      </c>
      <c r="F302" s="21"/>
      <c r="G302" s="19"/>
      <c r="H302" s="19"/>
      <c r="I302" s="35"/>
      <c r="J302" s="60"/>
      <c r="K302" s="60"/>
      <c r="L302" s="61"/>
    </row>
    <row r="303" spans="1:14" outlineLevel="1" x14ac:dyDescent="0.35">
      <c r="A303" s="21" t="s">
        <v>2698</v>
      </c>
      <c r="B303" s="35" t="s">
        <v>2699</v>
      </c>
      <c r="C303" s="676">
        <f>ROW(B65)</f>
        <v>65</v>
      </c>
      <c r="F303" s="21"/>
      <c r="G303" s="19"/>
      <c r="H303" s="19"/>
      <c r="I303" s="35"/>
      <c r="J303" s="60"/>
      <c r="K303" s="60"/>
      <c r="L303" s="61"/>
    </row>
    <row r="304" spans="1:14" outlineLevel="1" x14ac:dyDescent="0.35">
      <c r="A304" s="21" t="s">
        <v>2700</v>
      </c>
      <c r="B304" s="35" t="s">
        <v>2701</v>
      </c>
      <c r="C304" s="676">
        <f>ROW(B88)</f>
        <v>88</v>
      </c>
      <c r="F304" s="21"/>
      <c r="G304" s="19"/>
      <c r="H304" s="19"/>
      <c r="I304" s="35"/>
      <c r="J304" s="60"/>
      <c r="K304" s="60"/>
      <c r="L304" s="61"/>
    </row>
    <row r="305" spans="1:13" outlineLevel="1" x14ac:dyDescent="0.35">
      <c r="A305" s="21" t="s">
        <v>2702</v>
      </c>
      <c r="B305" s="35" t="s">
        <v>2703</v>
      </c>
      <c r="C305" s="676" t="s">
        <v>2704</v>
      </c>
      <c r="E305" s="61"/>
      <c r="F305" s="21"/>
      <c r="G305" s="19"/>
      <c r="H305" s="19"/>
      <c r="I305" s="35"/>
      <c r="J305" s="60"/>
      <c r="K305" s="60"/>
      <c r="L305" s="61"/>
    </row>
    <row r="306" spans="1:13" outlineLevel="1" x14ac:dyDescent="0.35">
      <c r="A306" s="21" t="s">
        <v>2705</v>
      </c>
      <c r="B306" s="35" t="s">
        <v>2706</v>
      </c>
      <c r="C306" s="676">
        <v>44</v>
      </c>
      <c r="E306" s="61"/>
      <c r="F306" s="21"/>
      <c r="G306" s="19"/>
      <c r="H306" s="19"/>
      <c r="I306" s="35"/>
      <c r="J306" s="60"/>
      <c r="K306" s="60"/>
      <c r="L306" s="61"/>
    </row>
    <row r="307" spans="1:13" outlineLevel="1" x14ac:dyDescent="0.35">
      <c r="A307" s="21" t="s">
        <v>2707</v>
      </c>
      <c r="B307" s="35" t="s">
        <v>2708</v>
      </c>
      <c r="C307" s="676" t="s">
        <v>3386</v>
      </c>
      <c r="D307" s="676" t="s">
        <v>3390</v>
      </c>
      <c r="E307" s="61"/>
      <c r="F307" s="676" t="s">
        <v>3393</v>
      </c>
      <c r="G307" s="19"/>
      <c r="H307" s="19"/>
      <c r="I307" s="35"/>
      <c r="J307" s="60"/>
      <c r="K307" s="60"/>
      <c r="L307" s="61"/>
    </row>
    <row r="308" spans="1:13" outlineLevel="1" x14ac:dyDescent="0.35">
      <c r="A308" s="21" t="s">
        <v>3089</v>
      </c>
      <c r="B308" s="35"/>
      <c r="E308" s="61"/>
      <c r="F308" s="21"/>
      <c r="G308" s="19"/>
      <c r="H308" s="19"/>
      <c r="I308" s="35"/>
      <c r="J308" s="60"/>
      <c r="K308" s="60"/>
      <c r="L308" s="61"/>
    </row>
    <row r="309" spans="1:13" outlineLevel="1" x14ac:dyDescent="0.35">
      <c r="A309" s="21" t="s">
        <v>3090</v>
      </c>
      <c r="E309" s="61"/>
      <c r="F309" s="21"/>
      <c r="G309" s="19"/>
      <c r="H309" s="19"/>
      <c r="I309" s="35"/>
      <c r="J309" s="60"/>
      <c r="K309" s="60"/>
      <c r="L309" s="61"/>
    </row>
    <row r="310" spans="1:13" outlineLevel="1" x14ac:dyDescent="0.35">
      <c r="A310" s="21" t="s">
        <v>3091</v>
      </c>
      <c r="F310" s="21"/>
      <c r="G310" s="19"/>
      <c r="H310" s="19"/>
    </row>
    <row r="311" spans="1:13" ht="37" x14ac:dyDescent="0.35">
      <c r="A311" s="33"/>
      <c r="B311" s="32" t="s">
        <v>29</v>
      </c>
      <c r="C311" s="33"/>
      <c r="D311" s="33"/>
      <c r="E311" s="33"/>
      <c r="F311" s="106"/>
      <c r="G311" s="107"/>
      <c r="H311" s="19"/>
      <c r="I311" s="25"/>
      <c r="J311" s="27"/>
      <c r="K311" s="27"/>
      <c r="L311" s="27"/>
      <c r="M311" s="27"/>
    </row>
    <row r="312" spans="1:13" x14ac:dyDescent="0.35">
      <c r="A312" s="21" t="s">
        <v>5</v>
      </c>
      <c r="B312" s="43" t="s">
        <v>2709</v>
      </c>
      <c r="C312" s="21" t="s">
        <v>2544</v>
      </c>
      <c r="H312" s="19"/>
      <c r="I312" s="43"/>
      <c r="J312" s="60"/>
    </row>
    <row r="313" spans="1:13" outlineLevel="1" x14ac:dyDescent="0.35">
      <c r="A313" s="21" t="s">
        <v>2710</v>
      </c>
      <c r="B313" s="43" t="s">
        <v>2711</v>
      </c>
      <c r="C313" s="21" t="s">
        <v>2544</v>
      </c>
      <c r="H313" s="19"/>
      <c r="I313" s="43"/>
      <c r="J313" s="60"/>
    </row>
    <row r="314" spans="1:13" outlineLevel="1" x14ac:dyDescent="0.35">
      <c r="A314" s="21" t="s">
        <v>2712</v>
      </c>
      <c r="B314" s="43" t="s">
        <v>2713</v>
      </c>
      <c r="C314" s="21" t="s">
        <v>2544</v>
      </c>
      <c r="H314" s="19"/>
      <c r="I314" s="43"/>
      <c r="J314" s="60"/>
    </row>
    <row r="315" spans="1:13" outlineLevel="1" x14ac:dyDescent="0.35">
      <c r="A315" s="21" t="s">
        <v>329</v>
      </c>
      <c r="B315" s="43"/>
      <c r="C315" s="60"/>
      <c r="H315" s="19"/>
      <c r="I315" s="43"/>
      <c r="J315" s="60"/>
    </row>
    <row r="316" spans="1:13" outlineLevel="1" x14ac:dyDescent="0.35">
      <c r="A316" s="21" t="s">
        <v>330</v>
      </c>
      <c r="B316" s="43"/>
      <c r="C316" s="60"/>
      <c r="H316" s="19"/>
      <c r="I316" s="43"/>
      <c r="J316" s="60"/>
    </row>
    <row r="317" spans="1:13" outlineLevel="1" x14ac:dyDescent="0.35">
      <c r="A317" s="21" t="s">
        <v>331</v>
      </c>
      <c r="B317" s="43"/>
      <c r="C317" s="60"/>
      <c r="H317" s="19"/>
      <c r="I317" s="43"/>
      <c r="J317" s="60"/>
    </row>
    <row r="318" spans="1:13" outlineLevel="1" x14ac:dyDescent="0.35">
      <c r="A318" s="21" t="s">
        <v>332</v>
      </c>
      <c r="B318" s="43"/>
      <c r="C318" s="60"/>
      <c r="H318" s="19"/>
      <c r="I318" s="43"/>
      <c r="J318" s="60"/>
    </row>
    <row r="319" spans="1:13" ht="18.5" x14ac:dyDescent="0.35">
      <c r="A319" s="33"/>
      <c r="B319" s="32" t="s">
        <v>30</v>
      </c>
      <c r="C319" s="33"/>
      <c r="D319" s="33"/>
      <c r="E319" s="33"/>
      <c r="F319" s="106"/>
      <c r="G319" s="107"/>
      <c r="H319" s="19"/>
      <c r="I319" s="25"/>
      <c r="J319" s="27"/>
      <c r="K319" s="27"/>
      <c r="L319" s="27"/>
      <c r="M319" s="27"/>
    </row>
    <row r="320" spans="1:13" ht="15" customHeight="1" outlineLevel="1" x14ac:dyDescent="0.35">
      <c r="A320" s="39"/>
      <c r="B320" s="40" t="s">
        <v>333</v>
      </c>
      <c r="C320" s="39"/>
      <c r="D320" s="39"/>
      <c r="E320" s="41"/>
      <c r="F320" s="108"/>
      <c r="G320" s="108"/>
      <c r="H320" s="19"/>
      <c r="L320" s="19"/>
      <c r="M320" s="19"/>
    </row>
    <row r="321" spans="1:8" outlineLevel="1" x14ac:dyDescent="0.35">
      <c r="A321" s="21" t="s">
        <v>334</v>
      </c>
      <c r="B321" s="35" t="s">
        <v>335</v>
      </c>
      <c r="C321" s="35"/>
      <c r="H321" s="19"/>
    </row>
    <row r="322" spans="1:8" outlineLevel="1" x14ac:dyDescent="0.35">
      <c r="A322" s="21" t="s">
        <v>336</v>
      </c>
      <c r="B322" s="35" t="s">
        <v>337</v>
      </c>
      <c r="C322" s="35"/>
      <c r="H322" s="19"/>
    </row>
    <row r="323" spans="1:8" outlineLevel="1" x14ac:dyDescent="0.35">
      <c r="A323" s="21" t="s">
        <v>338</v>
      </c>
      <c r="B323" s="35" t="s">
        <v>339</v>
      </c>
      <c r="C323" s="35"/>
      <c r="H323" s="19"/>
    </row>
    <row r="324" spans="1:8" outlineLevel="1" x14ac:dyDescent="0.35">
      <c r="A324" s="21" t="s">
        <v>340</v>
      </c>
      <c r="B324" s="35" t="s">
        <v>341</v>
      </c>
      <c r="H324" s="19"/>
    </row>
    <row r="325" spans="1:8" outlineLevel="1" x14ac:dyDescent="0.35">
      <c r="A325" s="21" t="s">
        <v>342</v>
      </c>
      <c r="B325" s="35" t="s">
        <v>343</v>
      </c>
      <c r="H325" s="19"/>
    </row>
    <row r="326" spans="1:8" outlineLevel="1" x14ac:dyDescent="0.35">
      <c r="A326" s="21" t="s">
        <v>344</v>
      </c>
      <c r="B326" s="35" t="s">
        <v>345</v>
      </c>
      <c r="H326" s="19"/>
    </row>
    <row r="327" spans="1:8" outlineLevel="1" x14ac:dyDescent="0.35">
      <c r="A327" s="21" t="s">
        <v>346</v>
      </c>
      <c r="B327" s="35" t="s">
        <v>347</v>
      </c>
      <c r="H327" s="19"/>
    </row>
    <row r="328" spans="1:8" outlineLevel="1" x14ac:dyDescent="0.35">
      <c r="A328" s="21" t="s">
        <v>348</v>
      </c>
      <c r="B328" s="35" t="s">
        <v>349</v>
      </c>
      <c r="H328" s="19"/>
    </row>
    <row r="329" spans="1:8" outlineLevel="1" x14ac:dyDescent="0.35">
      <c r="A329" s="21" t="s">
        <v>350</v>
      </c>
      <c r="B329" s="35" t="s">
        <v>351</v>
      </c>
      <c r="H329" s="19"/>
    </row>
    <row r="330" spans="1:8" outlineLevel="1" x14ac:dyDescent="0.35">
      <c r="A330" s="21" t="s">
        <v>352</v>
      </c>
      <c r="B330" s="50" t="s">
        <v>353</v>
      </c>
      <c r="H330" s="19"/>
    </row>
    <row r="331" spans="1:8" outlineLevel="1" x14ac:dyDescent="0.35">
      <c r="A331" s="21" t="s">
        <v>354</v>
      </c>
      <c r="B331" s="50"/>
      <c r="H331" s="19"/>
    </row>
    <row r="332" spans="1:8" outlineLevel="1" x14ac:dyDescent="0.35">
      <c r="A332" s="21" t="s">
        <v>355</v>
      </c>
      <c r="B332" s="50"/>
      <c r="H332" s="19"/>
    </row>
    <row r="333" spans="1:8" outlineLevel="1" x14ac:dyDescent="0.35">
      <c r="A333" s="21" t="s">
        <v>356</v>
      </c>
      <c r="B333" s="50"/>
      <c r="H333" s="19"/>
    </row>
    <row r="334" spans="1:8" outlineLevel="1" x14ac:dyDescent="0.35">
      <c r="A334" s="21" t="s">
        <v>357</v>
      </c>
      <c r="B334" s="50"/>
      <c r="H334" s="19"/>
    </row>
    <row r="335" spans="1:8" outlineLevel="1" x14ac:dyDescent="0.35">
      <c r="A335" s="21" t="s">
        <v>358</v>
      </c>
      <c r="B335" s="50"/>
      <c r="H335" s="19"/>
    </row>
    <row r="336" spans="1:8" outlineLevel="1" x14ac:dyDescent="0.35">
      <c r="A336" s="21" t="s">
        <v>359</v>
      </c>
      <c r="B336" s="50"/>
      <c r="H336" s="19"/>
    </row>
    <row r="337" spans="1:8" outlineLevel="1" x14ac:dyDescent="0.35">
      <c r="A337" s="21" t="s">
        <v>360</v>
      </c>
      <c r="B337" s="50"/>
      <c r="H337" s="19"/>
    </row>
    <row r="338" spans="1:8" outlineLevel="1" x14ac:dyDescent="0.35">
      <c r="A338" s="21" t="s">
        <v>361</v>
      </c>
      <c r="B338" s="50"/>
      <c r="H338" s="19"/>
    </row>
    <row r="339" spans="1:8" outlineLevel="1" x14ac:dyDescent="0.35">
      <c r="A339" s="21" t="s">
        <v>362</v>
      </c>
      <c r="B339" s="50"/>
      <c r="H339" s="19"/>
    </row>
    <row r="340" spans="1:8" outlineLevel="1" x14ac:dyDescent="0.35">
      <c r="A340" s="21" t="s">
        <v>363</v>
      </c>
      <c r="B340" s="50"/>
      <c r="H340" s="19"/>
    </row>
    <row r="341" spans="1:8" outlineLevel="1" x14ac:dyDescent="0.35">
      <c r="A341" s="21" t="s">
        <v>364</v>
      </c>
      <c r="B341" s="50"/>
      <c r="H341" s="19"/>
    </row>
    <row r="342" spans="1:8" outlineLevel="1" x14ac:dyDescent="0.35">
      <c r="A342" s="21" t="s">
        <v>365</v>
      </c>
      <c r="B342" s="50"/>
      <c r="H342" s="19"/>
    </row>
    <row r="343" spans="1:8" outlineLevel="1" x14ac:dyDescent="0.35">
      <c r="A343" s="21" t="s">
        <v>366</v>
      </c>
      <c r="B343" s="50"/>
      <c r="H343" s="19"/>
    </row>
    <row r="344" spans="1:8" outlineLevel="1" x14ac:dyDescent="0.35">
      <c r="A344" s="21" t="s">
        <v>367</v>
      </c>
      <c r="B344" s="50"/>
      <c r="H344" s="19"/>
    </row>
    <row r="345" spans="1:8" outlineLevel="1" x14ac:dyDescent="0.35">
      <c r="A345" s="21" t="s">
        <v>368</v>
      </c>
      <c r="B345" s="50"/>
      <c r="H345" s="19"/>
    </row>
    <row r="346" spans="1:8" outlineLevel="1" x14ac:dyDescent="0.35">
      <c r="A346" s="21" t="s">
        <v>369</v>
      </c>
      <c r="B346" s="50"/>
      <c r="H346" s="19"/>
    </row>
    <row r="347" spans="1:8" outlineLevel="1" x14ac:dyDescent="0.35">
      <c r="A347" s="21" t="s">
        <v>370</v>
      </c>
      <c r="B347" s="50"/>
      <c r="H347" s="19"/>
    </row>
    <row r="348" spans="1:8" outlineLevel="1" x14ac:dyDescent="0.35">
      <c r="A348" s="21" t="s">
        <v>371</v>
      </c>
      <c r="B348" s="50"/>
      <c r="H348" s="19"/>
    </row>
    <row r="349" spans="1:8" outlineLevel="1" x14ac:dyDescent="0.35">
      <c r="A349" s="21" t="s">
        <v>372</v>
      </c>
      <c r="B349" s="50"/>
      <c r="H349" s="19"/>
    </row>
    <row r="350" spans="1:8" outlineLevel="1" x14ac:dyDescent="0.35">
      <c r="A350" s="21" t="s">
        <v>373</v>
      </c>
      <c r="B350" s="50"/>
      <c r="H350" s="19"/>
    </row>
    <row r="351" spans="1:8" outlineLevel="1" x14ac:dyDescent="0.35">
      <c r="A351" s="21" t="s">
        <v>374</v>
      </c>
      <c r="B351" s="50"/>
      <c r="H351" s="19"/>
    </row>
    <row r="352" spans="1:8" outlineLevel="1" x14ac:dyDescent="0.35">
      <c r="A352" s="21" t="s">
        <v>375</v>
      </c>
      <c r="B352" s="50"/>
      <c r="H352" s="19"/>
    </row>
    <row r="353" spans="1:8" outlineLevel="1" x14ac:dyDescent="0.35">
      <c r="A353" s="21" t="s">
        <v>376</v>
      </c>
      <c r="B353" s="50"/>
      <c r="H353" s="19"/>
    </row>
    <row r="354" spans="1:8" outlineLevel="1" x14ac:dyDescent="0.35">
      <c r="A354" s="21" t="s">
        <v>377</v>
      </c>
      <c r="B354" s="50"/>
      <c r="H354" s="19"/>
    </row>
    <row r="355" spans="1:8" outlineLevel="1" x14ac:dyDescent="0.35">
      <c r="A355" s="21" t="s">
        <v>378</v>
      </c>
      <c r="B355" s="50"/>
      <c r="H355" s="19"/>
    </row>
    <row r="356" spans="1:8" outlineLevel="1" x14ac:dyDescent="0.35">
      <c r="A356" s="21" t="s">
        <v>379</v>
      </c>
      <c r="B356" s="50"/>
      <c r="H356" s="19"/>
    </row>
    <row r="357" spans="1:8" outlineLevel="1" x14ac:dyDescent="0.35">
      <c r="A357" s="21" t="s">
        <v>380</v>
      </c>
      <c r="B357" s="50"/>
      <c r="H357" s="19"/>
    </row>
    <row r="358" spans="1:8" outlineLevel="1" x14ac:dyDescent="0.35">
      <c r="A358" s="21" t="s">
        <v>381</v>
      </c>
      <c r="B358" s="50"/>
      <c r="H358" s="19"/>
    </row>
    <row r="359" spans="1:8" outlineLevel="1" x14ac:dyDescent="0.35">
      <c r="A359" s="21" t="s">
        <v>382</v>
      </c>
      <c r="B359" s="50"/>
      <c r="H359" s="19"/>
    </row>
    <row r="360" spans="1:8" outlineLevel="1" x14ac:dyDescent="0.35">
      <c r="A360" s="21" t="s">
        <v>383</v>
      </c>
      <c r="B360" s="50"/>
      <c r="H360" s="19"/>
    </row>
    <row r="361" spans="1:8" outlineLevel="1" x14ac:dyDescent="0.35">
      <c r="A361" s="21" t="s">
        <v>384</v>
      </c>
      <c r="B361" s="50"/>
      <c r="H361" s="19"/>
    </row>
    <row r="362" spans="1:8" outlineLevel="1" x14ac:dyDescent="0.35">
      <c r="A362" s="21" t="s">
        <v>385</v>
      </c>
      <c r="B362" s="50"/>
      <c r="H362" s="19"/>
    </row>
    <row r="363" spans="1:8" outlineLevel="1" x14ac:dyDescent="0.35">
      <c r="A363" s="21" t="s">
        <v>386</v>
      </c>
      <c r="B363" s="50"/>
      <c r="H363" s="19"/>
    </row>
    <row r="364" spans="1:8" outlineLevel="1" x14ac:dyDescent="0.35">
      <c r="A364" s="21" t="s">
        <v>387</v>
      </c>
      <c r="B364" s="50"/>
      <c r="H364" s="19"/>
    </row>
    <row r="365" spans="1:8" outlineLevel="1" x14ac:dyDescent="0.35">
      <c r="A365" s="21" t="s">
        <v>388</v>
      </c>
      <c r="B365" s="50"/>
      <c r="H365" s="19"/>
    </row>
    <row r="366" spans="1:8" x14ac:dyDescent="0.35">
      <c r="H366" s="19"/>
    </row>
    <row r="367" spans="1:8" x14ac:dyDescent="0.35">
      <c r="H367" s="19"/>
    </row>
    <row r="368" spans="1:8" x14ac:dyDescent="0.35">
      <c r="H368" s="19"/>
    </row>
    <row r="369" spans="8:8" x14ac:dyDescent="0.35">
      <c r="H369" s="19"/>
    </row>
    <row r="370" spans="8:8" x14ac:dyDescent="0.35">
      <c r="H370" s="19"/>
    </row>
    <row r="371" spans="8:8" x14ac:dyDescent="0.35">
      <c r="H371" s="19"/>
    </row>
    <row r="372" spans="8:8" x14ac:dyDescent="0.35">
      <c r="H372" s="19"/>
    </row>
    <row r="373" spans="8:8" x14ac:dyDescent="0.35">
      <c r="H373" s="19"/>
    </row>
    <row r="374" spans="8:8" x14ac:dyDescent="0.35">
      <c r="H374" s="19"/>
    </row>
    <row r="375" spans="8:8" x14ac:dyDescent="0.35">
      <c r="H375" s="19"/>
    </row>
    <row r="376" spans="8:8" x14ac:dyDescent="0.35">
      <c r="H376" s="19"/>
    </row>
    <row r="377" spans="8:8" x14ac:dyDescent="0.35">
      <c r="H377" s="19"/>
    </row>
    <row r="378" spans="8:8" x14ac:dyDescent="0.35">
      <c r="H378" s="19"/>
    </row>
    <row r="379" spans="8:8" x14ac:dyDescent="0.35">
      <c r="H379" s="19"/>
    </row>
    <row r="380" spans="8:8" x14ac:dyDescent="0.35">
      <c r="H380" s="19"/>
    </row>
    <row r="381" spans="8:8" x14ac:dyDescent="0.35">
      <c r="H381" s="19"/>
    </row>
    <row r="382" spans="8:8" x14ac:dyDescent="0.35">
      <c r="H382" s="19"/>
    </row>
    <row r="383" spans="8:8" x14ac:dyDescent="0.35">
      <c r="H383" s="19"/>
    </row>
    <row r="384" spans="8:8" x14ac:dyDescent="0.35">
      <c r="H384" s="19"/>
    </row>
    <row r="385" spans="8:8" x14ac:dyDescent="0.35">
      <c r="H385" s="19"/>
    </row>
    <row r="386" spans="8:8" x14ac:dyDescent="0.35">
      <c r="H386" s="19"/>
    </row>
    <row r="387" spans="8:8" x14ac:dyDescent="0.35">
      <c r="H387" s="19"/>
    </row>
    <row r="388" spans="8:8" x14ac:dyDescent="0.35">
      <c r="H388" s="19"/>
    </row>
    <row r="389" spans="8:8" x14ac:dyDescent="0.35">
      <c r="H389" s="19"/>
    </row>
    <row r="390" spans="8:8" x14ac:dyDescent="0.35">
      <c r="H390" s="19"/>
    </row>
    <row r="391" spans="8:8" x14ac:dyDescent="0.35">
      <c r="H391" s="19"/>
    </row>
    <row r="392" spans="8:8" x14ac:dyDescent="0.35">
      <c r="H392" s="19"/>
    </row>
    <row r="393" spans="8:8" x14ac:dyDescent="0.35">
      <c r="H393" s="19"/>
    </row>
    <row r="394" spans="8:8" x14ac:dyDescent="0.35">
      <c r="H394" s="19"/>
    </row>
    <row r="395" spans="8:8" x14ac:dyDescent="0.35">
      <c r="H395" s="19"/>
    </row>
    <row r="396" spans="8:8" x14ac:dyDescent="0.35">
      <c r="H396" s="19"/>
    </row>
    <row r="397" spans="8:8" x14ac:dyDescent="0.35">
      <c r="H397" s="19"/>
    </row>
    <row r="398" spans="8:8" x14ac:dyDescent="0.35">
      <c r="H398" s="19"/>
    </row>
    <row r="399" spans="8:8" x14ac:dyDescent="0.35">
      <c r="H399" s="19"/>
    </row>
    <row r="400" spans="8:8" x14ac:dyDescent="0.35">
      <c r="H400" s="19"/>
    </row>
    <row r="401" spans="8:8" x14ac:dyDescent="0.35">
      <c r="H401" s="19"/>
    </row>
    <row r="402" spans="8:8" x14ac:dyDescent="0.35">
      <c r="H402" s="19"/>
    </row>
    <row r="403" spans="8:8" x14ac:dyDescent="0.35">
      <c r="H403" s="19"/>
    </row>
    <row r="404" spans="8:8" x14ac:dyDescent="0.35">
      <c r="H404" s="19"/>
    </row>
    <row r="405" spans="8:8" x14ac:dyDescent="0.35">
      <c r="H405" s="19"/>
    </row>
    <row r="406" spans="8:8" x14ac:dyDescent="0.35">
      <c r="H406" s="19"/>
    </row>
    <row r="407" spans="8:8" x14ac:dyDescent="0.35">
      <c r="H407" s="19"/>
    </row>
    <row r="408" spans="8:8" x14ac:dyDescent="0.35">
      <c r="H408" s="19"/>
    </row>
    <row r="409" spans="8:8" x14ac:dyDescent="0.35">
      <c r="H409" s="19"/>
    </row>
    <row r="410" spans="8:8" x14ac:dyDescent="0.35">
      <c r="H410" s="19"/>
    </row>
    <row r="411" spans="8:8" x14ac:dyDescent="0.35">
      <c r="H411" s="19"/>
    </row>
    <row r="412" spans="8:8" x14ac:dyDescent="0.35">
      <c r="H412" s="19"/>
    </row>
    <row r="413" spans="8:8" x14ac:dyDescent="0.35">
      <c r="H413" s="19"/>
    </row>
  </sheetData>
  <protectedRanges>
    <protectedRange sqref="C17" name="Basic facts"/>
    <protectedRange sqref="C17" name="HTT General"/>
    <protectedRange sqref="C29:C30 C27" name="Regulatory Sumary"/>
    <protectedRange sqref="C29:C30 C27" name="HTT General_1"/>
    <protectedRange sqref="C312:C314" name="Range11"/>
    <protectedRange sqref="B49:B51" name="HTT General_1_1"/>
    <protectedRange sqref="B49:B51" name="Range13"/>
    <protectedRange sqref="B243:B284 C246:C284 C240:C244" name="Range10_1"/>
    <protectedRange sqref="B132:B136" name="Range6"/>
  </protectedRanges>
  <mergeCells count="1">
    <mergeCell ref="B59:C59"/>
  </mergeCells>
  <dataValidations disablePrompts="1" count="2">
    <dataValidation type="list" allowBlank="1" showInputMessage="1" showErrorMessage="1" sqref="C28" xr:uid="{91E06BBA-7BEE-4408-8DA3-C29B27645752}">
      <formula1>$M$28:$M$30</formula1>
    </dataValidation>
    <dataValidation type="list" allowBlank="1" showInputMessage="1" showErrorMessage="1" sqref="C299" xr:uid="{AC1D7F6C-2F8A-479B-8900-23CDB4DB7F83}">
      <formula1>J299:J302</formula1>
    </dataValidation>
  </dataValidations>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5" display="4. References to Capital Requirements Regulation (CRR) 129(7)" xr:uid="{00000000-0004-0000-0100-000003000000}"/>
    <hyperlink ref="B11" location="'A. HTT General'!B319" display="6. Other relevant information" xr:uid="{00000000-0004-0000-0100-000004000000}"/>
    <hyperlink ref="B10" location="'A. HTT General'!B311" display="5. References to Capital Requirements Regulation (CRR) 129(1)" xr:uid="{00000000-0004-0000-0100-000013000000}"/>
    <hyperlink ref="C229" r:id="rId1" display="https://www.coveredbondlabel.com/issuer/10-compagnie-de-financement-foncier" xr:uid="{00013082-31C2-413A-B18F-C068473BB4F9}"/>
    <hyperlink ref="B27" r:id="rId2" display="Basel Compliance (Y/N)" xr:uid="{D1E9E984-3DE7-46E1-B390-58E6F16D655B}"/>
    <hyperlink ref="B29" r:id="rId3" xr:uid="{5206A2EC-D6D2-4C0D-BD9F-06C94A7B4175}"/>
    <hyperlink ref="B30" r:id="rId4" xr:uid="{D57778ED-BD05-479D-97BE-1EB995A5A2CB}"/>
    <hyperlink ref="B28" r:id="rId5" display="CBD Compliance (Y/N)" xr:uid="{579F6639-0DBC-4F95-A943-86455F811A4B}"/>
    <hyperlink ref="C30" r:id="rId6" display="https://compare.coveredbondlabel.com/compare/table" xr:uid="{80E5E262-DF16-465A-A1B2-CF118BB46B83}"/>
    <hyperlink ref="C17" r:id="rId7" display="https://foncier.fr/" xr:uid="{0E809A0C-53A6-46E9-ADDF-B1CF469031AE}"/>
    <hyperlink ref="C244" location="'F1. Sustainable M data'!A1" display="F1. Tab" xr:uid="{B214378D-EF5C-47B1-9576-A51FF5D1ECA9}"/>
    <hyperlink ref="D244" location="'F2. Sustainable PS data'!A1" display="F2. Tab" xr:uid="{CDDE35FD-D576-4A84-BCFD-86FB8DF99222}"/>
    <hyperlink ref="C289" location="'A. HTT General'!A39" display="'A. HTT General'!A39" xr:uid="{2286DCE1-D514-43AA-8224-398FBC33F467}"/>
    <hyperlink ref="C291" location="'B1. HTT Mortgage Assets'!B43" display="'B1. HTT Mortgage Assets'!B43" xr:uid="{B0E52C74-7877-47B7-8F5C-ECEB2BBF91C4}"/>
    <hyperlink ref="D291" location="'B2. HTT Public Sector Assets'!B48" display="'B2. HTT Public Sector Assets'!B48" xr:uid="{F963CEB7-5525-4028-8F71-F46046E8E326}"/>
    <hyperlink ref="C292" location="'A. HTT General'!A52" display="'A. HTT General'!A52" xr:uid="{D56E436F-2451-4479-B57B-98E2E417B055}"/>
    <hyperlink ref="C297" location="'A. HTT General'!B163" display="'A. HTT General'!B163" xr:uid="{28B96D33-DEF1-4908-84D7-7127A1A96947}"/>
    <hyperlink ref="C298" location="'A. HTT General'!B137" display="'A. HTT General'!B137" xr:uid="{8BE28EA6-4AD6-4B7B-AE52-E4EFA8122A3D}"/>
    <hyperlink ref="C302" location="'C. HTT Harmonised Glossary'!B18" display="'C. HTT Harmonised Glossary'!B18" xr:uid="{9C65DCBD-910F-47AC-8E3D-39F6078A6E92}"/>
    <hyperlink ref="C303" location="'A. HTT General'!B65" display="'A. HTT General'!B65" xr:uid="{EF7D428D-E45B-4207-8F4A-36C074BDD916}"/>
    <hyperlink ref="C304" location="'A. HTT General'!B88" display="'A. HTT General'!B88" xr:uid="{B738A8A1-4103-4640-A776-F14FCE1EBC88}"/>
    <hyperlink ref="C307" location="'B1. HTT Mortgage Assets'!B179" display="'B1. HTT Mortgage Assets'!B179" xr:uid="{47A25C8C-3DCD-42BF-A803-F7513FA517DD}"/>
    <hyperlink ref="D307" location="'B2. HTT Public Sector Assets'!B166" display="'B2. HTT Public Sector Assets'!B166" xr:uid="{1F567C53-3CD2-4EE2-9DCA-24FF355327B2}"/>
    <hyperlink ref="D293" location="'B1. HTT Mortgage Assets'!B424" display="'B1. HTT Mortgage Assets'!B424" xr:uid="{F5D56BEB-73C5-4305-AD4D-B0FC44EB588A}"/>
    <hyperlink ref="C293" location="'B1. HTT Mortgage Assets'!B186" display="'B1. HTT Mortgage Assets'!B186" xr:uid="{5C1B3CD8-EB2C-474F-BB88-63C7725FD713}"/>
    <hyperlink ref="C288" location="'A. HTT General'!A38" display="'A. HTT General'!A38" xr:uid="{5CE3E4E4-E1D3-4617-BDEE-4256BFE912AE}"/>
    <hyperlink ref="C296" location="'A. HTT General'!B111" display="'A. HTT General'!B111" xr:uid="{B2AECD80-341F-4D73-BC89-A6F13CA17378}"/>
    <hyperlink ref="D295" location="'B2. HTT Public Sector Assets'!B129" display="'B2. HTT Public Sector Assets'!B129" xr:uid="{AC4E0DB5-3FBE-4FB8-8D1D-CB46D3ECC6FC}"/>
    <hyperlink ref="C295" location="'B1. HTT Mortgage Assets'!B149" display="'B1. HTT Mortgage Assets'!B149" xr:uid="{445C1F45-A3B3-4AB0-8FA3-9B019DB08CBE}"/>
    <hyperlink ref="C294" location="'C. HTT Harmonised Glossary'!B20" display="link to Glossary HG.1.15" xr:uid="{E440E34F-438E-42BD-A498-B9D71EA66D36}"/>
    <hyperlink ref="C306" location="'A. HTT General'!B44" display="'A. HTT General'!B44" xr:uid="{F2C523C9-A691-43A9-9D0C-05F63E295F55}"/>
    <hyperlink ref="C300" location="'B1. HTT Mortgage Assets'!B215" display="215 LTV residential mortgage" xr:uid="{F09E5E8A-84B6-40A5-AE4D-184A61626D83}"/>
    <hyperlink ref="D300" location="'B1. HTT Mortgage Assets'!B453" display="441 LTV Commercial Mortgage" xr:uid="{D16A42DF-F8EA-4CD3-900D-B3600D569216}"/>
    <hyperlink ref="C301" location="'A. HTT General'!B230" display="230 Derivatives and Swaps" xr:uid="{D7DB51D0-1FCD-4ACF-83BC-AAD834F6067A}"/>
    <hyperlink ref="F293" location="'B2. HTT Public Sector Assets'!A18" display="'B2. HTT Public Sector Assets'!A18" xr:uid="{9D31DFB0-A451-4F95-B73D-9F8F7C3DE804}"/>
    <hyperlink ref="G293" location="'B3. HTT Shipping Assets'!B116" display="'B3. HTT Shipping Assets'!B116" xr:uid="{8F441478-CF19-4BE4-B7FC-DAACC6203B12}"/>
    <hyperlink ref="F295" location="'B3. HTT Shipping Assets'!B80" display="'B3. HTT Shipping Assets'!B80" xr:uid="{F5C2F9C4-085C-4507-9933-3677B8F02EDE}"/>
    <hyperlink ref="C305" location="'C. HTT Harmonised Glossary'!B12" display="link to Glossary HG 1.7" xr:uid="{1ADA4AA9-B96D-4498-A6CB-1BA49BF62106}"/>
    <hyperlink ref="F307" location="'B3. HTT Shipping Assets'!B110" display="'B3. HTT Shipping Assets'!B110" xr:uid="{DC9B1752-BAD5-4100-8870-7D6F558037D5}"/>
    <hyperlink ref="F300" location="'B2. HTT Public Sector Assets'!B147" display="147 for Public Sector Asset - type of debtor" xr:uid="{23A90B7D-51A7-466D-ACCD-173C9B0CEBFD}"/>
  </hyperlinks>
  <pageMargins left="0.70866141732283472" right="0.70866141732283472" top="0.55118110236220474" bottom="0.35433070866141736" header="0.11811023622047245" footer="0.31496062992125984"/>
  <pageSetup paperSize="9" scale="48" fitToHeight="4" orientation="landscape" r:id="rId8"/>
  <rowBreaks count="3" manualBreakCount="3">
    <brk id="64" max="6" man="1"/>
    <brk id="157" max="6" man="1"/>
    <brk id="284" max="6" man="1"/>
  </rowBreak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rgb="FFE36E00"/>
  </sheetPr>
  <dimension ref="A1:N622"/>
  <sheetViews>
    <sheetView tabSelected="1" topLeftCell="A394" zoomScaleNormal="100" zoomScaleSheetLayoutView="100" workbookViewId="0">
      <selection activeCell="B278" sqref="B278"/>
    </sheetView>
  </sheetViews>
  <sheetFormatPr baseColWidth="10" defaultColWidth="8.81640625" defaultRowHeight="14.5" outlineLevelRow="1" x14ac:dyDescent="0.35"/>
  <cols>
    <col min="1" max="1" width="13.81640625" style="21" customWidth="1"/>
    <col min="2" max="2" width="60.81640625" style="21" customWidth="1"/>
    <col min="3" max="3" width="41" style="21" customWidth="1"/>
    <col min="4" max="4" width="40.81640625" style="21" customWidth="1"/>
    <col min="5" max="5" width="6.7265625" style="21" customWidth="1"/>
    <col min="6" max="6" width="41.54296875" style="87" customWidth="1"/>
    <col min="7" max="7" width="41.54296875" style="97" customWidth="1"/>
    <col min="8" max="16384" width="8.81640625" style="51"/>
  </cols>
  <sheetData>
    <row r="1" spans="1:7" ht="31" x14ac:dyDescent="0.35">
      <c r="A1" s="18" t="s">
        <v>389</v>
      </c>
      <c r="B1" s="18"/>
      <c r="C1" s="19"/>
      <c r="D1" s="19"/>
      <c r="E1" s="19"/>
      <c r="F1" s="566" t="s">
        <v>3370</v>
      </c>
    </row>
    <row r="2" spans="1:7" ht="15" thickBot="1" x14ac:dyDescent="0.4">
      <c r="A2" s="19"/>
      <c r="B2" s="19"/>
      <c r="C2" s="19"/>
      <c r="D2" s="19"/>
      <c r="E2" s="19"/>
      <c r="F2" s="97"/>
    </row>
    <row r="3" spans="1:7" ht="19" thickBot="1" x14ac:dyDescent="0.4">
      <c r="A3" s="22"/>
      <c r="B3" s="23" t="s">
        <v>22</v>
      </c>
      <c r="C3" s="24" t="s">
        <v>1135</v>
      </c>
      <c r="D3" s="22"/>
      <c r="E3" s="22"/>
      <c r="F3" s="97"/>
      <c r="G3" s="104"/>
    </row>
    <row r="4" spans="1:7" ht="15" thickBot="1" x14ac:dyDescent="0.4"/>
    <row r="5" spans="1:7" ht="18.5" x14ac:dyDescent="0.35">
      <c r="A5" s="25"/>
      <c r="B5" s="26" t="s">
        <v>390</v>
      </c>
      <c r="C5" s="25"/>
      <c r="E5" s="27"/>
      <c r="F5" s="105"/>
    </row>
    <row r="6" spans="1:7" x14ac:dyDescent="0.35">
      <c r="B6" s="28" t="s">
        <v>391</v>
      </c>
    </row>
    <row r="7" spans="1:7" x14ac:dyDescent="0.35">
      <c r="B7" s="62" t="s">
        <v>392</v>
      </c>
    </row>
    <row r="8" spans="1:7" ht="15" thickBot="1" x14ac:dyDescent="0.4">
      <c r="B8" s="63" t="s">
        <v>393</v>
      </c>
    </row>
    <row r="9" spans="1:7" x14ac:dyDescent="0.35">
      <c r="B9" s="31"/>
    </row>
    <row r="10" spans="1:7" ht="37" x14ac:dyDescent="0.35">
      <c r="A10" s="32" t="s">
        <v>31</v>
      </c>
      <c r="B10" s="32" t="s">
        <v>391</v>
      </c>
      <c r="C10" s="33"/>
      <c r="D10" s="33"/>
      <c r="E10" s="33"/>
      <c r="F10" s="106"/>
      <c r="G10" s="107"/>
    </row>
    <row r="11" spans="1:7" ht="15" customHeight="1" x14ac:dyDescent="0.35">
      <c r="A11" s="39"/>
      <c r="B11" s="40" t="s">
        <v>394</v>
      </c>
      <c r="C11" s="39" t="s">
        <v>58</v>
      </c>
      <c r="D11" s="39"/>
      <c r="E11" s="39"/>
      <c r="F11" s="108" t="s">
        <v>395</v>
      </c>
      <c r="G11" s="108"/>
    </row>
    <row r="12" spans="1:7" x14ac:dyDescent="0.35">
      <c r="A12" s="21" t="s">
        <v>396</v>
      </c>
      <c r="B12" s="21" t="s">
        <v>397</v>
      </c>
      <c r="C12" s="85">
        <v>21197.24</v>
      </c>
      <c r="F12" s="99">
        <f>IF($C$15=0,"",IF(C12="[for completion]","",C12/$C$15))</f>
        <v>0.97263109401749404</v>
      </c>
    </row>
    <row r="13" spans="1:7" x14ac:dyDescent="0.35">
      <c r="A13" s="21" t="s">
        <v>398</v>
      </c>
      <c r="B13" s="21" t="s">
        <v>399</v>
      </c>
      <c r="C13" s="85">
        <v>596.47</v>
      </c>
      <c r="F13" s="99">
        <f>IF($C$15=0,"",IF(C13="[for completion]","",C13/$C$15))</f>
        <v>2.7368905982505961E-2</v>
      </c>
    </row>
    <row r="14" spans="1:7" x14ac:dyDescent="0.35">
      <c r="A14" s="21" t="s">
        <v>400</v>
      </c>
      <c r="B14" s="21" t="s">
        <v>85</v>
      </c>
      <c r="C14" s="93"/>
      <c r="F14" s="99">
        <f>IF($C$15=0,"",IF(C14="[for completion]","",C14/$C$15))</f>
        <v>0</v>
      </c>
    </row>
    <row r="15" spans="1:7" x14ac:dyDescent="0.35">
      <c r="A15" s="21" t="s">
        <v>401</v>
      </c>
      <c r="B15" s="64" t="s">
        <v>87</v>
      </c>
      <c r="C15" s="85">
        <f>SUM(C12:C14)</f>
        <v>21793.710000000003</v>
      </c>
      <c r="F15" s="94">
        <f>SUM(F12:F14)</f>
        <v>1</v>
      </c>
    </row>
    <row r="16" spans="1:7" hidden="1" outlineLevel="1" x14ac:dyDescent="0.35">
      <c r="A16" s="21" t="s">
        <v>402</v>
      </c>
      <c r="B16" s="50" t="s">
        <v>403</v>
      </c>
      <c r="F16" s="99">
        <f t="shared" ref="F16:F26" si="0">IF($C$15=0,"",IF(C16="[for completion]","",C16/$C$15))</f>
        <v>0</v>
      </c>
    </row>
    <row r="17" spans="1:7" hidden="1" outlineLevel="1" x14ac:dyDescent="0.35">
      <c r="A17" s="21" t="s">
        <v>404</v>
      </c>
      <c r="B17" s="50" t="s">
        <v>1131</v>
      </c>
      <c r="F17" s="99">
        <f t="shared" si="0"/>
        <v>0</v>
      </c>
    </row>
    <row r="18" spans="1:7" hidden="1" outlineLevel="1" x14ac:dyDescent="0.35">
      <c r="A18" s="21" t="s">
        <v>405</v>
      </c>
      <c r="B18" s="50" t="s">
        <v>89</v>
      </c>
      <c r="F18" s="99">
        <f t="shared" si="0"/>
        <v>0</v>
      </c>
    </row>
    <row r="19" spans="1:7" hidden="1" outlineLevel="1" x14ac:dyDescent="0.35">
      <c r="A19" s="21" t="s">
        <v>406</v>
      </c>
      <c r="B19" s="50" t="s">
        <v>89</v>
      </c>
      <c r="F19" s="99">
        <f t="shared" si="0"/>
        <v>0</v>
      </c>
    </row>
    <row r="20" spans="1:7" hidden="1" outlineLevel="1" x14ac:dyDescent="0.35">
      <c r="A20" s="21" t="s">
        <v>407</v>
      </c>
      <c r="B20" s="50" t="s">
        <v>89</v>
      </c>
      <c r="F20" s="99">
        <f t="shared" si="0"/>
        <v>0</v>
      </c>
    </row>
    <row r="21" spans="1:7" hidden="1" outlineLevel="1" x14ac:dyDescent="0.35">
      <c r="A21" s="21" t="s">
        <v>408</v>
      </c>
      <c r="B21" s="50" t="s">
        <v>89</v>
      </c>
      <c r="F21" s="99">
        <f t="shared" si="0"/>
        <v>0</v>
      </c>
    </row>
    <row r="22" spans="1:7" hidden="1" outlineLevel="1" x14ac:dyDescent="0.35">
      <c r="A22" s="21" t="s">
        <v>409</v>
      </c>
      <c r="B22" s="50" t="s">
        <v>89</v>
      </c>
      <c r="F22" s="99">
        <f t="shared" si="0"/>
        <v>0</v>
      </c>
    </row>
    <row r="23" spans="1:7" hidden="1" outlineLevel="1" x14ac:dyDescent="0.35">
      <c r="A23" s="21" t="s">
        <v>410</v>
      </c>
      <c r="B23" s="50" t="s">
        <v>89</v>
      </c>
      <c r="F23" s="99">
        <f t="shared" si="0"/>
        <v>0</v>
      </c>
    </row>
    <row r="24" spans="1:7" hidden="1" outlineLevel="1" x14ac:dyDescent="0.35">
      <c r="A24" s="21" t="s">
        <v>411</v>
      </c>
      <c r="B24" s="50" t="s">
        <v>89</v>
      </c>
      <c r="F24" s="99">
        <f t="shared" si="0"/>
        <v>0</v>
      </c>
    </row>
    <row r="25" spans="1:7" hidden="1" outlineLevel="1" x14ac:dyDescent="0.35">
      <c r="A25" s="21" t="s">
        <v>412</v>
      </c>
      <c r="B25" s="50" t="s">
        <v>89</v>
      </c>
      <c r="F25" s="99">
        <f t="shared" si="0"/>
        <v>0</v>
      </c>
    </row>
    <row r="26" spans="1:7" hidden="1" outlineLevel="1" x14ac:dyDescent="0.35">
      <c r="A26" s="21" t="s">
        <v>413</v>
      </c>
      <c r="B26" s="50" t="s">
        <v>89</v>
      </c>
      <c r="C26" s="51"/>
      <c r="D26" s="51"/>
      <c r="E26" s="51"/>
      <c r="F26" s="99">
        <f t="shared" si="0"/>
        <v>0</v>
      </c>
    </row>
    <row r="27" spans="1:7" ht="15" customHeight="1" collapsed="1" x14ac:dyDescent="0.35">
      <c r="A27" s="39"/>
      <c r="B27" s="40" t="s">
        <v>414</v>
      </c>
      <c r="C27" s="39" t="s">
        <v>415</v>
      </c>
      <c r="D27" s="39" t="s">
        <v>416</v>
      </c>
      <c r="E27" s="41"/>
      <c r="F27" s="111" t="s">
        <v>417</v>
      </c>
      <c r="G27" s="108"/>
    </row>
    <row r="28" spans="1:7" x14ac:dyDescent="0.35">
      <c r="A28" s="21" t="s">
        <v>418</v>
      </c>
      <c r="B28" s="21" t="s">
        <v>419</v>
      </c>
      <c r="C28" s="85">
        <v>296392</v>
      </c>
      <c r="D28" s="85">
        <v>125</v>
      </c>
      <c r="F28" s="85">
        <f>C28+D28</f>
        <v>296517</v>
      </c>
    </row>
    <row r="29" spans="1:7" outlineLevel="1" x14ac:dyDescent="0.35">
      <c r="A29" s="21" t="s">
        <v>420</v>
      </c>
      <c r="B29" s="35" t="s">
        <v>421</v>
      </c>
    </row>
    <row r="30" spans="1:7" outlineLevel="1" x14ac:dyDescent="0.35">
      <c r="A30" s="21" t="s">
        <v>422</v>
      </c>
      <c r="B30" s="35" t="s">
        <v>423</v>
      </c>
    </row>
    <row r="31" spans="1:7" outlineLevel="1" x14ac:dyDescent="0.35">
      <c r="A31" s="21" t="s">
        <v>424</v>
      </c>
      <c r="B31" s="35"/>
    </row>
    <row r="32" spans="1:7" outlineLevel="1" x14ac:dyDescent="0.35">
      <c r="A32" s="21" t="s">
        <v>425</v>
      </c>
      <c r="B32" s="35"/>
    </row>
    <row r="33" spans="1:7" outlineLevel="1" x14ac:dyDescent="0.35">
      <c r="A33" s="21" t="s">
        <v>426</v>
      </c>
      <c r="B33" s="35"/>
    </row>
    <row r="34" spans="1:7" outlineLevel="1" x14ac:dyDescent="0.35">
      <c r="A34" s="21" t="s">
        <v>427</v>
      </c>
      <c r="B34" s="35"/>
    </row>
    <row r="35" spans="1:7" ht="15" customHeight="1" x14ac:dyDescent="0.35">
      <c r="A35" s="39"/>
      <c r="B35" s="40" t="s">
        <v>428</v>
      </c>
      <c r="C35" s="39" t="s">
        <v>1295</v>
      </c>
      <c r="D35" s="39" t="s">
        <v>1296</v>
      </c>
      <c r="E35" s="41"/>
      <c r="F35" s="39" t="s">
        <v>1297</v>
      </c>
      <c r="G35" s="108"/>
    </row>
    <row r="36" spans="1:7" x14ac:dyDescent="0.35">
      <c r="A36" s="21" t="s">
        <v>431</v>
      </c>
      <c r="B36" s="21" t="s">
        <v>432</v>
      </c>
      <c r="C36" s="94">
        <v>1.3150751179363492E-3</v>
      </c>
      <c r="D36" s="94">
        <v>4.3598308886718109E-3</v>
      </c>
      <c r="E36" s="87"/>
      <c r="F36" s="87">
        <v>4.4615802220486578E-3</v>
      </c>
    </row>
    <row r="37" spans="1:7" outlineLevel="1" x14ac:dyDescent="0.35">
      <c r="A37" s="21" t="s">
        <v>433</v>
      </c>
    </row>
    <row r="38" spans="1:7" outlineLevel="1" x14ac:dyDescent="0.35">
      <c r="A38" s="21" t="s">
        <v>434</v>
      </c>
    </row>
    <row r="39" spans="1:7" outlineLevel="1" x14ac:dyDescent="0.35">
      <c r="A39" s="21" t="s">
        <v>435</v>
      </c>
    </row>
    <row r="40" spans="1:7" outlineLevel="1" x14ac:dyDescent="0.35">
      <c r="A40" s="21" t="s">
        <v>436</v>
      </c>
    </row>
    <row r="41" spans="1:7" outlineLevel="1" x14ac:dyDescent="0.35">
      <c r="A41" s="21" t="s">
        <v>437</v>
      </c>
    </row>
    <row r="42" spans="1:7" outlineLevel="1" x14ac:dyDescent="0.35">
      <c r="A42" s="21" t="s">
        <v>438</v>
      </c>
    </row>
    <row r="43" spans="1:7" ht="15" customHeight="1" x14ac:dyDescent="0.35">
      <c r="A43" s="39"/>
      <c r="B43" s="40" t="s">
        <v>439</v>
      </c>
      <c r="C43" s="39" t="s">
        <v>429</v>
      </c>
      <c r="D43" s="39" t="s">
        <v>430</v>
      </c>
      <c r="E43" s="41"/>
      <c r="F43" s="108" t="s">
        <v>395</v>
      </c>
      <c r="G43" s="108"/>
    </row>
    <row r="44" spans="1:7" x14ac:dyDescent="0.35">
      <c r="A44" s="21" t="s">
        <v>440</v>
      </c>
      <c r="B44" s="65" t="s">
        <v>441</v>
      </c>
      <c r="C44" s="95">
        <f>SUM(C45:C72)</f>
        <v>1</v>
      </c>
      <c r="D44" s="96">
        <f>SUM(D45:D72)</f>
        <v>1</v>
      </c>
      <c r="F44" s="96">
        <f>SUM(F45:F72)</f>
        <v>1.000100071439699</v>
      </c>
      <c r="G44" s="87"/>
    </row>
    <row r="45" spans="1:7" x14ac:dyDescent="0.35">
      <c r="A45" s="21" t="s">
        <v>442</v>
      </c>
      <c r="B45" s="21" t="s">
        <v>443</v>
      </c>
      <c r="G45" s="87"/>
    </row>
    <row r="46" spans="1:7" x14ac:dyDescent="0.35">
      <c r="A46" s="21" t="s">
        <v>444</v>
      </c>
      <c r="B46" s="21" t="s">
        <v>445</v>
      </c>
      <c r="C46" s="94">
        <v>1.7986667241733128E-2</v>
      </c>
      <c r="D46" s="94">
        <v>0</v>
      </c>
      <c r="F46" s="481">
        <v>1.749446018647401E-2</v>
      </c>
      <c r="G46" s="87"/>
    </row>
    <row r="47" spans="1:7" x14ac:dyDescent="0.35">
      <c r="A47" s="21" t="s">
        <v>446</v>
      </c>
      <c r="B47" s="21" t="s">
        <v>447</v>
      </c>
      <c r="C47" s="87"/>
      <c r="F47" s="83"/>
      <c r="G47" s="87"/>
    </row>
    <row r="48" spans="1:7" x14ac:dyDescent="0.35">
      <c r="A48" s="21" t="s">
        <v>448</v>
      </c>
      <c r="B48" s="21" t="s">
        <v>449</v>
      </c>
      <c r="C48" s="87"/>
      <c r="F48" s="83"/>
      <c r="G48" s="87"/>
    </row>
    <row r="49" spans="1:7" x14ac:dyDescent="0.35">
      <c r="A49" s="21" t="s">
        <v>450</v>
      </c>
      <c r="B49" s="21" t="s">
        <v>451</v>
      </c>
      <c r="C49" s="87"/>
      <c r="F49" s="83"/>
      <c r="G49" s="87"/>
    </row>
    <row r="50" spans="1:7" x14ac:dyDescent="0.35">
      <c r="A50" s="21" t="s">
        <v>452</v>
      </c>
      <c r="B50" s="21" t="s">
        <v>453</v>
      </c>
      <c r="C50" s="87"/>
      <c r="F50" s="83"/>
      <c r="G50" s="87"/>
    </row>
    <row r="51" spans="1:7" x14ac:dyDescent="0.35">
      <c r="A51" s="21" t="s">
        <v>454</v>
      </c>
      <c r="B51" s="21" t="s">
        <v>455</v>
      </c>
      <c r="C51" s="87"/>
      <c r="F51" s="83"/>
      <c r="G51" s="87"/>
    </row>
    <row r="52" spans="1:7" x14ac:dyDescent="0.35">
      <c r="A52" s="21" t="s">
        <v>456</v>
      </c>
      <c r="B52" s="21" t="s">
        <v>457</v>
      </c>
      <c r="C52" s="87"/>
      <c r="F52" s="83"/>
      <c r="G52" s="87"/>
    </row>
    <row r="53" spans="1:7" x14ac:dyDescent="0.35">
      <c r="A53" s="21" t="s">
        <v>458</v>
      </c>
      <c r="B53" s="21" t="s">
        <v>459</v>
      </c>
      <c r="C53" s="87"/>
      <c r="F53" s="83"/>
      <c r="G53" s="87"/>
    </row>
    <row r="54" spans="1:7" x14ac:dyDescent="0.35">
      <c r="A54" s="21" t="s">
        <v>460</v>
      </c>
      <c r="B54" s="21" t="s">
        <v>461</v>
      </c>
      <c r="C54" s="94">
        <v>0.98135118718780723</v>
      </c>
      <c r="D54" s="94">
        <v>1</v>
      </c>
      <c r="F54" s="481">
        <v>0.98196158799639299</v>
      </c>
      <c r="G54" s="87"/>
    </row>
    <row r="55" spans="1:7" x14ac:dyDescent="0.35">
      <c r="A55" s="21" t="s">
        <v>462</v>
      </c>
      <c r="B55" s="21" t="s">
        <v>463</v>
      </c>
      <c r="C55" s="87"/>
      <c r="F55" s="481"/>
      <c r="G55" s="87"/>
    </row>
    <row r="56" spans="1:7" x14ac:dyDescent="0.35">
      <c r="A56" s="21" t="s">
        <v>464</v>
      </c>
      <c r="B56" s="21" t="s">
        <v>465</v>
      </c>
      <c r="C56" s="87"/>
      <c r="F56" s="481"/>
      <c r="G56" s="87"/>
    </row>
    <row r="57" spans="1:7" x14ac:dyDescent="0.35">
      <c r="A57" s="21" t="s">
        <v>466</v>
      </c>
      <c r="B57" s="21" t="s">
        <v>467</v>
      </c>
      <c r="C57" s="94">
        <v>6.6214557045957861E-4</v>
      </c>
      <c r="D57" s="94"/>
      <c r="F57" s="481">
        <v>6.4402325683202903E-4</v>
      </c>
      <c r="G57" s="87"/>
    </row>
    <row r="58" spans="1:7" x14ac:dyDescent="0.35">
      <c r="A58" s="21" t="s">
        <v>468</v>
      </c>
      <c r="B58" s="21" t="s">
        <v>469</v>
      </c>
      <c r="C58" s="87"/>
      <c r="F58" s="83"/>
      <c r="G58" s="87"/>
    </row>
    <row r="59" spans="1:7" x14ac:dyDescent="0.35">
      <c r="A59" s="21" t="s">
        <v>470</v>
      </c>
      <c r="B59" s="21" t="s">
        <v>471</v>
      </c>
      <c r="C59" s="87"/>
      <c r="F59" s="21"/>
      <c r="G59" s="87"/>
    </row>
    <row r="60" spans="1:7" x14ac:dyDescent="0.35">
      <c r="A60" s="21" t="s">
        <v>472</v>
      </c>
      <c r="B60" s="21" t="s">
        <v>3</v>
      </c>
      <c r="C60" s="87"/>
      <c r="F60" s="21"/>
      <c r="G60" s="87"/>
    </row>
    <row r="61" spans="1:7" x14ac:dyDescent="0.35">
      <c r="A61" s="21" t="s">
        <v>473</v>
      </c>
      <c r="B61" s="21" t="s">
        <v>474</v>
      </c>
      <c r="C61" s="87"/>
      <c r="F61" s="21"/>
      <c r="G61" s="87"/>
    </row>
    <row r="62" spans="1:7" x14ac:dyDescent="0.35">
      <c r="A62" s="21" t="s">
        <v>475</v>
      </c>
      <c r="B62" s="21" t="s">
        <v>476</v>
      </c>
      <c r="C62" s="87"/>
      <c r="F62" s="21"/>
      <c r="G62" s="87"/>
    </row>
    <row r="63" spans="1:7" x14ac:dyDescent="0.35">
      <c r="A63" s="21" t="s">
        <v>477</v>
      </c>
      <c r="B63" s="21" t="s">
        <v>478</v>
      </c>
      <c r="C63" s="87"/>
      <c r="F63" s="21"/>
      <c r="G63" s="87"/>
    </row>
    <row r="64" spans="1:7" x14ac:dyDescent="0.35">
      <c r="A64" s="21" t="s">
        <v>479</v>
      </c>
      <c r="B64" s="21" t="s">
        <v>480</v>
      </c>
      <c r="C64" s="87"/>
      <c r="F64" s="21"/>
      <c r="G64" s="87"/>
    </row>
    <row r="65" spans="1:7" x14ac:dyDescent="0.35">
      <c r="A65" s="21" t="s">
        <v>481</v>
      </c>
      <c r="B65" s="21" t="s">
        <v>482</v>
      </c>
      <c r="C65" s="87"/>
      <c r="F65" s="21"/>
      <c r="G65" s="87"/>
    </row>
    <row r="66" spans="1:7" x14ac:dyDescent="0.35">
      <c r="A66" s="21" t="s">
        <v>483</v>
      </c>
      <c r="B66" s="21" t="s">
        <v>484</v>
      </c>
      <c r="C66" s="87"/>
      <c r="F66" s="21"/>
      <c r="G66" s="87"/>
    </row>
    <row r="67" spans="1:7" x14ac:dyDescent="0.35">
      <c r="A67" s="21" t="s">
        <v>485</v>
      </c>
      <c r="B67" s="21" t="s">
        <v>486</v>
      </c>
      <c r="C67" s="87"/>
      <c r="F67" s="21"/>
      <c r="G67" s="87"/>
    </row>
    <row r="68" spans="1:7" x14ac:dyDescent="0.35">
      <c r="A68" s="21" t="s">
        <v>487</v>
      </c>
      <c r="B68" s="21" t="s">
        <v>488</v>
      </c>
      <c r="C68" s="87"/>
      <c r="F68" s="21"/>
      <c r="G68" s="87"/>
    </row>
    <row r="69" spans="1:7" x14ac:dyDescent="0.35">
      <c r="A69" s="21" t="s">
        <v>489</v>
      </c>
      <c r="B69" s="21" t="s">
        <v>490</v>
      </c>
      <c r="C69" s="87"/>
      <c r="F69" s="21"/>
      <c r="G69" s="87"/>
    </row>
    <row r="70" spans="1:7" x14ac:dyDescent="0.35">
      <c r="A70" s="21" t="s">
        <v>491</v>
      </c>
      <c r="B70" s="21" t="s">
        <v>492</v>
      </c>
      <c r="C70" s="87"/>
      <c r="F70" s="21"/>
      <c r="G70" s="87"/>
    </row>
    <row r="71" spans="1:7" x14ac:dyDescent="0.35">
      <c r="A71" s="21" t="s">
        <v>493</v>
      </c>
      <c r="B71" s="21" t="s">
        <v>6</v>
      </c>
      <c r="C71" s="87"/>
      <c r="F71" s="21"/>
      <c r="G71" s="87"/>
    </row>
    <row r="72" spans="1:7" x14ac:dyDescent="0.35">
      <c r="A72" s="21" t="s">
        <v>494</v>
      </c>
      <c r="B72" s="65" t="s">
        <v>256</v>
      </c>
      <c r="C72" s="562">
        <f>SUM(C73:C75)</f>
        <v>0</v>
      </c>
      <c r="D72" s="562">
        <f>SUM(D73:D75)</f>
        <v>0</v>
      </c>
      <c r="E72" s="83"/>
      <c r="F72" s="562">
        <f>SUM(F73:F75)</f>
        <v>0</v>
      </c>
      <c r="G72" s="87"/>
    </row>
    <row r="73" spans="1:7" x14ac:dyDescent="0.35">
      <c r="A73" s="21" t="s">
        <v>496</v>
      </c>
      <c r="B73" s="21" t="s">
        <v>498</v>
      </c>
      <c r="C73" s="562"/>
      <c r="D73" s="562"/>
      <c r="E73" s="83"/>
      <c r="F73" s="562"/>
      <c r="G73" s="87"/>
    </row>
    <row r="74" spans="1:7" x14ac:dyDescent="0.35">
      <c r="A74" s="21" t="s">
        <v>497</v>
      </c>
      <c r="B74" s="21" t="s">
        <v>500</v>
      </c>
      <c r="C74" s="83"/>
      <c r="D74" s="83"/>
      <c r="E74" s="83"/>
      <c r="F74" s="83"/>
      <c r="G74" s="87"/>
    </row>
    <row r="75" spans="1:7" x14ac:dyDescent="0.35">
      <c r="A75" s="21" t="s">
        <v>499</v>
      </c>
      <c r="B75" s="21" t="s">
        <v>2</v>
      </c>
      <c r="C75" s="83"/>
      <c r="D75" s="83"/>
      <c r="E75" s="83"/>
      <c r="F75" s="83"/>
      <c r="G75" s="87"/>
    </row>
    <row r="76" spans="1:7" x14ac:dyDescent="0.35">
      <c r="A76" s="21" t="s">
        <v>501</v>
      </c>
      <c r="B76" s="65" t="s">
        <v>85</v>
      </c>
      <c r="C76" s="562">
        <f>SUM(C77:C87)</f>
        <v>0</v>
      </c>
      <c r="D76" s="562">
        <f>SUM(D77:D87)</f>
        <v>0</v>
      </c>
      <c r="E76" s="83"/>
      <c r="F76" s="562">
        <f>SUM(F77:F87)</f>
        <v>0</v>
      </c>
      <c r="G76" s="87"/>
    </row>
    <row r="77" spans="1:7" x14ac:dyDescent="0.35">
      <c r="A77" s="21" t="s">
        <v>502</v>
      </c>
      <c r="B77" s="37" t="s">
        <v>258</v>
      </c>
      <c r="C77" s="562"/>
      <c r="D77" s="562"/>
      <c r="E77" s="83"/>
      <c r="F77" s="562"/>
      <c r="G77" s="87"/>
    </row>
    <row r="78" spans="1:7" x14ac:dyDescent="0.35">
      <c r="A78" s="21" t="s">
        <v>503</v>
      </c>
      <c r="B78" s="21" t="s">
        <v>495</v>
      </c>
      <c r="C78" s="83"/>
      <c r="D78" s="83"/>
      <c r="E78" s="83"/>
      <c r="F78" s="83"/>
      <c r="G78" s="87"/>
    </row>
    <row r="79" spans="1:7" x14ac:dyDescent="0.35">
      <c r="A79" s="21" t="s">
        <v>504</v>
      </c>
      <c r="B79" s="37" t="s">
        <v>260</v>
      </c>
      <c r="C79" s="83"/>
      <c r="D79" s="83"/>
      <c r="E79" s="83"/>
      <c r="F79" s="83"/>
      <c r="G79" s="87"/>
    </row>
    <row r="80" spans="1:7" x14ac:dyDescent="0.35">
      <c r="A80" s="21" t="s">
        <v>505</v>
      </c>
      <c r="B80" s="37" t="s">
        <v>262</v>
      </c>
      <c r="C80" s="83"/>
      <c r="D80" s="83"/>
      <c r="E80" s="83"/>
      <c r="F80" s="83"/>
      <c r="G80" s="87"/>
    </row>
    <row r="81" spans="1:7" x14ac:dyDescent="0.35">
      <c r="A81" s="21" t="s">
        <v>506</v>
      </c>
      <c r="B81" s="37" t="s">
        <v>12</v>
      </c>
      <c r="C81" s="83"/>
      <c r="D81" s="83"/>
      <c r="E81" s="83"/>
      <c r="F81" s="83"/>
      <c r="G81" s="87"/>
    </row>
    <row r="82" spans="1:7" x14ac:dyDescent="0.35">
      <c r="A82" s="21" t="s">
        <v>507</v>
      </c>
      <c r="B82" s="37" t="s">
        <v>265</v>
      </c>
      <c r="C82" s="83"/>
      <c r="D82" s="83"/>
      <c r="E82" s="83"/>
      <c r="F82" s="83"/>
      <c r="G82" s="87"/>
    </row>
    <row r="83" spans="1:7" x14ac:dyDescent="0.35">
      <c r="A83" s="21" t="s">
        <v>508</v>
      </c>
      <c r="B83" s="37" t="s">
        <v>267</v>
      </c>
      <c r="C83" s="83"/>
      <c r="D83" s="83"/>
      <c r="E83" s="83"/>
      <c r="F83" s="83"/>
      <c r="G83" s="87"/>
    </row>
    <row r="84" spans="1:7" x14ac:dyDescent="0.35">
      <c r="A84" s="21" t="s">
        <v>509</v>
      </c>
      <c r="B84" s="37" t="s">
        <v>269</v>
      </c>
      <c r="C84" s="83"/>
      <c r="D84" s="83"/>
      <c r="E84" s="83"/>
      <c r="F84" s="83"/>
      <c r="G84" s="87"/>
    </row>
    <row r="85" spans="1:7" x14ac:dyDescent="0.35">
      <c r="A85" s="21" t="s">
        <v>510</v>
      </c>
      <c r="B85" s="37" t="s">
        <v>271</v>
      </c>
      <c r="C85" s="83"/>
      <c r="D85" s="83"/>
      <c r="E85" s="83"/>
      <c r="F85" s="83"/>
      <c r="G85" s="87"/>
    </row>
    <row r="86" spans="1:7" x14ac:dyDescent="0.35">
      <c r="A86" s="21" t="s">
        <v>511</v>
      </c>
      <c r="B86" s="37" t="s">
        <v>273</v>
      </c>
      <c r="C86" s="83"/>
      <c r="D86" s="83"/>
      <c r="E86" s="83"/>
      <c r="F86" s="83"/>
      <c r="G86" s="87"/>
    </row>
    <row r="87" spans="1:7" x14ac:dyDescent="0.35">
      <c r="A87" s="21" t="s">
        <v>512</v>
      </c>
      <c r="B87" s="37" t="s">
        <v>85</v>
      </c>
      <c r="C87" s="83"/>
      <c r="D87" s="83"/>
      <c r="E87" s="83"/>
      <c r="F87" s="83"/>
      <c r="G87" s="87"/>
    </row>
    <row r="88" spans="1:7" hidden="1" outlineLevel="1" x14ac:dyDescent="0.35">
      <c r="A88" s="21" t="s">
        <v>513</v>
      </c>
      <c r="B88" s="50" t="s">
        <v>89</v>
      </c>
      <c r="G88" s="87"/>
    </row>
    <row r="89" spans="1:7" hidden="1" outlineLevel="1" x14ac:dyDescent="0.35">
      <c r="A89" s="21" t="s">
        <v>514</v>
      </c>
      <c r="B89" s="50" t="s">
        <v>89</v>
      </c>
      <c r="G89" s="87"/>
    </row>
    <row r="90" spans="1:7" hidden="1" outlineLevel="1" x14ac:dyDescent="0.35">
      <c r="A90" s="21" t="s">
        <v>515</v>
      </c>
      <c r="B90" s="50" t="s">
        <v>89</v>
      </c>
      <c r="G90" s="87"/>
    </row>
    <row r="91" spans="1:7" hidden="1" outlineLevel="1" x14ac:dyDescent="0.35">
      <c r="A91" s="21" t="s">
        <v>516</v>
      </c>
      <c r="B91" s="50" t="s">
        <v>89</v>
      </c>
      <c r="G91" s="87"/>
    </row>
    <row r="92" spans="1:7" hidden="1" outlineLevel="1" x14ac:dyDescent="0.35">
      <c r="A92" s="21" t="s">
        <v>517</v>
      </c>
      <c r="B92" s="50" t="s">
        <v>89</v>
      </c>
      <c r="G92" s="87"/>
    </row>
    <row r="93" spans="1:7" hidden="1" outlineLevel="1" x14ac:dyDescent="0.35">
      <c r="A93" s="21" t="s">
        <v>518</v>
      </c>
      <c r="B93" s="50" t="s">
        <v>89</v>
      </c>
      <c r="G93" s="87"/>
    </row>
    <row r="94" spans="1:7" hidden="1" outlineLevel="1" x14ac:dyDescent="0.35">
      <c r="A94" s="21" t="s">
        <v>519</v>
      </c>
      <c r="B94" s="50" t="s">
        <v>89</v>
      </c>
      <c r="G94" s="87"/>
    </row>
    <row r="95" spans="1:7" hidden="1" outlineLevel="1" x14ac:dyDescent="0.35">
      <c r="A95" s="21" t="s">
        <v>520</v>
      </c>
      <c r="B95" s="50" t="s">
        <v>89</v>
      </c>
      <c r="G95" s="87"/>
    </row>
    <row r="96" spans="1:7" hidden="1" outlineLevel="1" x14ac:dyDescent="0.35">
      <c r="A96" s="21" t="s">
        <v>521</v>
      </c>
      <c r="B96" s="50" t="s">
        <v>89</v>
      </c>
      <c r="G96" s="87"/>
    </row>
    <row r="97" spans="1:7" hidden="1" outlineLevel="1" x14ac:dyDescent="0.35">
      <c r="A97" s="21" t="s">
        <v>522</v>
      </c>
      <c r="B97" s="50" t="s">
        <v>89</v>
      </c>
      <c r="G97" s="87"/>
    </row>
    <row r="98" spans="1:7" ht="15" customHeight="1" collapsed="1" x14ac:dyDescent="0.35">
      <c r="A98" s="39"/>
      <c r="B98" s="40" t="s">
        <v>1692</v>
      </c>
      <c r="C98" s="39" t="s">
        <v>429</v>
      </c>
      <c r="D98" s="39" t="s">
        <v>430</v>
      </c>
      <c r="E98" s="41"/>
      <c r="F98" s="108" t="s">
        <v>395</v>
      </c>
      <c r="G98" s="108"/>
    </row>
    <row r="99" spans="1:7" ht="15" customHeight="1" x14ac:dyDescent="0.35">
      <c r="A99" s="21" t="s">
        <v>523</v>
      </c>
      <c r="B99" s="68" t="s">
        <v>461</v>
      </c>
      <c r="C99" s="684">
        <f>SUM(C100:C113)</f>
        <v>0.98135118718780734</v>
      </c>
      <c r="D99" s="684">
        <f>SUM(D100:D113)</f>
        <v>1</v>
      </c>
      <c r="E99" s="27"/>
      <c r="F99" s="684">
        <f>SUM(F100:F113)</f>
        <v>0.98196158799639299</v>
      </c>
      <c r="G99" s="103"/>
    </row>
    <row r="100" spans="1:7" x14ac:dyDescent="0.35">
      <c r="A100" s="21" t="s">
        <v>524</v>
      </c>
      <c r="B100" s="37" t="s">
        <v>1161</v>
      </c>
      <c r="C100" s="94">
        <v>8.9672902611440286E-2</v>
      </c>
      <c r="D100" s="94">
        <v>2.9880035163589464E-3</v>
      </c>
      <c r="F100" s="87">
        <v>8.7300416864713556E-2</v>
      </c>
      <c r="G100" s="87"/>
    </row>
    <row r="101" spans="1:7" x14ac:dyDescent="0.35">
      <c r="A101" s="21" t="s">
        <v>525</v>
      </c>
      <c r="B101" s="37" t="s">
        <v>1162</v>
      </c>
      <c r="C101" s="94">
        <v>1.827980225069583E-2</v>
      </c>
      <c r="D101" s="94">
        <v>5.7873163538954432E-5</v>
      </c>
      <c r="F101" s="87">
        <v>1.7781084855988755E-2</v>
      </c>
      <c r="G101" s="87"/>
    </row>
    <row r="102" spans="1:7" x14ac:dyDescent="0.35">
      <c r="A102" s="21" t="s">
        <v>526</v>
      </c>
      <c r="B102" s="37" t="s">
        <v>1163</v>
      </c>
      <c r="C102" s="94">
        <v>2.3543277516043157E-2</v>
      </c>
      <c r="D102" s="94">
        <v>0</v>
      </c>
      <c r="F102" s="87">
        <v>2.2898919722227452E-2</v>
      </c>
      <c r="G102" s="87"/>
    </row>
    <row r="103" spans="1:7" x14ac:dyDescent="0.35">
      <c r="A103" s="21" t="s">
        <v>527</v>
      </c>
      <c r="B103" s="37" t="s">
        <v>1164</v>
      </c>
      <c r="C103" s="94">
        <v>2.8162315366112686E-2</v>
      </c>
      <c r="D103" s="94">
        <v>4.5776623646153339E-5</v>
      </c>
      <c r="F103" s="87">
        <v>2.7392791630027762E-2</v>
      </c>
      <c r="G103" s="87"/>
    </row>
    <row r="104" spans="1:7" x14ac:dyDescent="0.35">
      <c r="A104" s="21" t="s">
        <v>528</v>
      </c>
      <c r="B104" s="37" t="s">
        <v>1150</v>
      </c>
      <c r="C104" s="94">
        <v>1.3674515771022573E-3</v>
      </c>
      <c r="D104" s="94">
        <v>0</v>
      </c>
      <c r="F104" s="87">
        <v>1.3300256885117247E-3</v>
      </c>
      <c r="G104" s="87"/>
    </row>
    <row r="105" spans="1:7" x14ac:dyDescent="0.35">
      <c r="A105" s="21" t="s">
        <v>529</v>
      </c>
      <c r="B105" s="37" t="s">
        <v>1151</v>
      </c>
      <c r="C105" s="94">
        <v>4.0775437386744801E-2</v>
      </c>
      <c r="D105" s="94">
        <v>0</v>
      </c>
      <c r="F105" s="87">
        <v>3.9659451268903329E-2</v>
      </c>
      <c r="G105" s="87"/>
    </row>
    <row r="106" spans="1:7" x14ac:dyDescent="0.35">
      <c r="A106" s="21" t="s">
        <v>530</v>
      </c>
      <c r="B106" s="37" t="s">
        <v>1152</v>
      </c>
      <c r="C106" s="94">
        <v>9.4944955384656818E-2</v>
      </c>
      <c r="D106" s="94">
        <v>1.0391067036379946E-2</v>
      </c>
      <c r="F106" s="87">
        <v>9.2630793436835043E-2</v>
      </c>
      <c r="G106" s="87"/>
    </row>
    <row r="107" spans="1:7" x14ac:dyDescent="0.35">
      <c r="A107" s="21" t="s">
        <v>531</v>
      </c>
      <c r="B107" s="37" t="s">
        <v>1153</v>
      </c>
      <c r="C107" s="94">
        <v>0.29403681483143479</v>
      </c>
      <c r="D107" s="94">
        <v>0.97690233878938393</v>
      </c>
      <c r="F107" s="87">
        <v>0.31282621447812858</v>
      </c>
      <c r="G107" s="87"/>
    </row>
    <row r="108" spans="1:7" x14ac:dyDescent="0.35">
      <c r="A108" s="21" t="s">
        <v>532</v>
      </c>
      <c r="B108" s="37" t="s">
        <v>1154</v>
      </c>
      <c r="C108" s="94">
        <v>4.8767741757270625E-2</v>
      </c>
      <c r="D108" s="94">
        <v>1.3465146359781455E-4</v>
      </c>
      <c r="F108" s="87">
        <v>4.7436698925756741E-2</v>
      </c>
      <c r="G108" s="87"/>
    </row>
    <row r="109" spans="1:7" x14ac:dyDescent="0.35">
      <c r="A109" s="21" t="s">
        <v>533</v>
      </c>
      <c r="B109" s="37" t="s">
        <v>1155</v>
      </c>
      <c r="C109" s="94">
        <v>8.0946622949672656E-2</v>
      </c>
      <c r="D109" s="94">
        <v>8.7796670346773192E-5</v>
      </c>
      <c r="F109" s="87">
        <v>7.8733591443062328E-2</v>
      </c>
      <c r="G109" s="87"/>
    </row>
    <row r="110" spans="1:7" x14ac:dyDescent="0.35">
      <c r="A110" s="21" t="s">
        <v>534</v>
      </c>
      <c r="B110" s="37" t="s">
        <v>1156</v>
      </c>
      <c r="C110" s="94">
        <v>0.12040965051967834</v>
      </c>
      <c r="D110" s="94">
        <v>6.8964630071266671E-4</v>
      </c>
      <c r="F110" s="87">
        <v>0.11713302441094846</v>
      </c>
      <c r="G110" s="87"/>
    </row>
    <row r="111" spans="1:7" x14ac:dyDescent="0.35">
      <c r="A111" s="21" t="s">
        <v>535</v>
      </c>
      <c r="B111" s="37" t="s">
        <v>1165</v>
      </c>
      <c r="C111" s="94">
        <v>3.1776812358571371E-3</v>
      </c>
      <c r="D111" s="94">
        <v>0</v>
      </c>
      <c r="F111" s="87">
        <v>3.0907110309147199E-3</v>
      </c>
      <c r="G111" s="87"/>
    </row>
    <row r="112" spans="1:7" x14ac:dyDescent="0.35">
      <c r="A112" s="21" t="s">
        <v>536</v>
      </c>
      <c r="B112" s="37" t="s">
        <v>1157</v>
      </c>
      <c r="C112" s="94">
        <v>4.4273348516444648E-2</v>
      </c>
      <c r="D112" s="94">
        <v>4.8484999944046672E-3</v>
      </c>
      <c r="F112" s="87">
        <v>4.3194326770306324E-2</v>
      </c>
      <c r="G112" s="87"/>
    </row>
    <row r="113" spans="1:7" x14ac:dyDescent="0.35">
      <c r="A113" s="21" t="s">
        <v>537</v>
      </c>
      <c r="B113" s="37" t="s">
        <v>1158</v>
      </c>
      <c r="C113" s="94">
        <v>9.2993185284653307E-2</v>
      </c>
      <c r="D113" s="94">
        <v>3.854346441630165E-3</v>
      </c>
      <c r="F113" s="87">
        <v>9.0553537470068265E-2</v>
      </c>
      <c r="G113" s="87"/>
    </row>
    <row r="114" spans="1:7" x14ac:dyDescent="0.35">
      <c r="A114" s="21" t="s">
        <v>538</v>
      </c>
      <c r="B114" s="37"/>
      <c r="C114" s="87"/>
      <c r="G114" s="87"/>
    </row>
    <row r="115" spans="1:7" x14ac:dyDescent="0.35">
      <c r="A115" s="21" t="s">
        <v>539</v>
      </c>
      <c r="B115" s="37"/>
      <c r="C115" s="87"/>
      <c r="G115" s="87"/>
    </row>
    <row r="116" spans="1:7" x14ac:dyDescent="0.35">
      <c r="A116" s="21" t="s">
        <v>540</v>
      </c>
      <c r="B116" s="37"/>
      <c r="C116" s="87"/>
      <c r="G116" s="87"/>
    </row>
    <row r="117" spans="1:7" x14ac:dyDescent="0.35">
      <c r="A117" s="21" t="s">
        <v>541</v>
      </c>
      <c r="B117" s="37"/>
      <c r="C117" s="87"/>
      <c r="G117" s="87"/>
    </row>
    <row r="118" spans="1:7" x14ac:dyDescent="0.35">
      <c r="A118" s="21" t="s">
        <v>542</v>
      </c>
      <c r="B118" s="37"/>
      <c r="C118" s="87"/>
      <c r="G118" s="87"/>
    </row>
    <row r="119" spans="1:7" x14ac:dyDescent="0.35">
      <c r="A119" s="21" t="s">
        <v>543</v>
      </c>
      <c r="B119" s="37"/>
      <c r="C119" s="87"/>
      <c r="G119" s="87"/>
    </row>
    <row r="120" spans="1:7" x14ac:dyDescent="0.35">
      <c r="A120" s="21" t="s">
        <v>544</v>
      </c>
      <c r="B120" s="37"/>
      <c r="C120" s="87"/>
      <c r="G120" s="87"/>
    </row>
    <row r="121" spans="1:7" x14ac:dyDescent="0.35">
      <c r="A121" s="21" t="s">
        <v>545</v>
      </c>
      <c r="B121" s="37"/>
      <c r="C121" s="87"/>
      <c r="G121" s="87"/>
    </row>
    <row r="122" spans="1:7" x14ac:dyDescent="0.35">
      <c r="A122" s="21" t="s">
        <v>546</v>
      </c>
      <c r="B122" s="37"/>
      <c r="C122" s="87"/>
      <c r="G122" s="87"/>
    </row>
    <row r="123" spans="1:7" x14ac:dyDescent="0.35">
      <c r="A123" s="21" t="s">
        <v>547</v>
      </c>
      <c r="B123" s="37"/>
      <c r="C123" s="87"/>
      <c r="G123" s="87"/>
    </row>
    <row r="124" spans="1:7" x14ac:dyDescent="0.35">
      <c r="A124" s="21" t="s">
        <v>548</v>
      </c>
      <c r="B124" s="37"/>
      <c r="C124" s="87"/>
      <c r="G124" s="87"/>
    </row>
    <row r="125" spans="1:7" x14ac:dyDescent="0.35">
      <c r="A125" s="21" t="s">
        <v>549</v>
      </c>
      <c r="B125" s="37"/>
      <c r="C125" s="87"/>
      <c r="G125" s="87"/>
    </row>
    <row r="126" spans="1:7" x14ac:dyDescent="0.35">
      <c r="A126" s="21" t="s">
        <v>550</v>
      </c>
      <c r="B126" s="37"/>
      <c r="G126" s="87"/>
    </row>
    <row r="127" spans="1:7" x14ac:dyDescent="0.35">
      <c r="A127" s="21" t="s">
        <v>551</v>
      </c>
      <c r="B127" s="37"/>
      <c r="G127" s="87"/>
    </row>
    <row r="128" spans="1:7" x14ac:dyDescent="0.35">
      <c r="A128" s="21" t="s">
        <v>552</v>
      </c>
      <c r="B128" s="37"/>
      <c r="G128" s="87"/>
    </row>
    <row r="129" spans="1:7" x14ac:dyDescent="0.35">
      <c r="A129" s="21" t="s">
        <v>553</v>
      </c>
      <c r="B129" s="37"/>
      <c r="G129" s="87"/>
    </row>
    <row r="130" spans="1:7" x14ac:dyDescent="0.35">
      <c r="A130" s="21" t="s">
        <v>1667</v>
      </c>
      <c r="B130" s="37"/>
      <c r="G130" s="87"/>
    </row>
    <row r="131" spans="1:7" x14ac:dyDescent="0.35">
      <c r="A131" s="21" t="s">
        <v>1668</v>
      </c>
      <c r="B131" s="37"/>
      <c r="G131" s="87"/>
    </row>
    <row r="132" spans="1:7" x14ac:dyDescent="0.35">
      <c r="A132" s="21" t="s">
        <v>1669</v>
      </c>
      <c r="B132" s="37"/>
      <c r="G132" s="87"/>
    </row>
    <row r="133" spans="1:7" x14ac:dyDescent="0.35">
      <c r="A133" s="21" t="s">
        <v>1670</v>
      </c>
      <c r="B133" s="37"/>
      <c r="G133" s="87"/>
    </row>
    <row r="134" spans="1:7" x14ac:dyDescent="0.35">
      <c r="A134" s="21" t="s">
        <v>1671</v>
      </c>
      <c r="B134" s="37"/>
      <c r="G134" s="87"/>
    </row>
    <row r="135" spans="1:7" x14ac:dyDescent="0.35">
      <c r="A135" s="21" t="s">
        <v>1672</v>
      </c>
      <c r="B135" s="37"/>
      <c r="G135" s="87"/>
    </row>
    <row r="136" spans="1:7" x14ac:dyDescent="0.35">
      <c r="A136" s="21" t="s">
        <v>1673</v>
      </c>
      <c r="B136" s="37"/>
      <c r="G136" s="87"/>
    </row>
    <row r="137" spans="1:7" x14ac:dyDescent="0.35">
      <c r="A137" s="21" t="s">
        <v>1674</v>
      </c>
      <c r="B137" s="37"/>
      <c r="G137" s="87"/>
    </row>
    <row r="138" spans="1:7" x14ac:dyDescent="0.35">
      <c r="A138" s="21" t="s">
        <v>1675</v>
      </c>
      <c r="B138" s="37"/>
      <c r="G138" s="87"/>
    </row>
    <row r="139" spans="1:7" x14ac:dyDescent="0.35">
      <c r="A139" s="21" t="s">
        <v>1676</v>
      </c>
      <c r="B139" s="37"/>
      <c r="G139" s="87"/>
    </row>
    <row r="140" spans="1:7" x14ac:dyDescent="0.35">
      <c r="A140" s="21" t="s">
        <v>1677</v>
      </c>
      <c r="B140" s="37"/>
      <c r="G140" s="87"/>
    </row>
    <row r="141" spans="1:7" x14ac:dyDescent="0.35">
      <c r="A141" s="21" t="s">
        <v>1678</v>
      </c>
      <c r="B141" s="37"/>
      <c r="G141" s="87"/>
    </row>
    <row r="142" spans="1:7" x14ac:dyDescent="0.35">
      <c r="A142" s="21" t="s">
        <v>1679</v>
      </c>
      <c r="B142" s="37"/>
      <c r="G142" s="87"/>
    </row>
    <row r="143" spans="1:7" x14ac:dyDescent="0.35">
      <c r="A143" s="21" t="s">
        <v>1680</v>
      </c>
      <c r="B143" s="37"/>
      <c r="G143" s="87"/>
    </row>
    <row r="144" spans="1:7" x14ac:dyDescent="0.35">
      <c r="A144" s="21" t="s">
        <v>1681</v>
      </c>
      <c r="B144" s="37"/>
      <c r="G144" s="87"/>
    </row>
    <row r="145" spans="1:7" x14ac:dyDescent="0.35">
      <c r="A145" s="21" t="s">
        <v>1682</v>
      </c>
      <c r="B145" s="37"/>
      <c r="G145" s="87"/>
    </row>
    <row r="146" spans="1:7" x14ac:dyDescent="0.35">
      <c r="A146" s="21" t="s">
        <v>1683</v>
      </c>
      <c r="B146" s="37"/>
      <c r="G146" s="87"/>
    </row>
    <row r="147" spans="1:7" x14ac:dyDescent="0.35">
      <c r="A147" s="21" t="s">
        <v>1684</v>
      </c>
      <c r="B147" s="37"/>
      <c r="G147" s="87"/>
    </row>
    <row r="148" spans="1:7" x14ac:dyDescent="0.35">
      <c r="A148" s="21" t="s">
        <v>1685</v>
      </c>
      <c r="B148" s="37"/>
      <c r="G148" s="87"/>
    </row>
    <row r="149" spans="1:7" ht="15" customHeight="1" x14ac:dyDescent="0.35">
      <c r="A149" s="39"/>
      <c r="B149" s="40" t="s">
        <v>554</v>
      </c>
      <c r="C149" s="39" t="s">
        <v>429</v>
      </c>
      <c r="D149" s="39" t="s">
        <v>430</v>
      </c>
      <c r="E149" s="41"/>
      <c r="F149" s="108" t="s">
        <v>395</v>
      </c>
      <c r="G149" s="108"/>
    </row>
    <row r="150" spans="1:7" x14ac:dyDescent="0.35">
      <c r="A150" s="21" t="s">
        <v>555</v>
      </c>
      <c r="B150" s="21" t="s">
        <v>556</v>
      </c>
      <c r="C150" s="94">
        <v>0.96794135043211582</v>
      </c>
      <c r="D150" s="94">
        <v>0.63729144322010256</v>
      </c>
      <c r="E150" s="97"/>
      <c r="F150" s="87">
        <v>0.95889176739970605</v>
      </c>
    </row>
    <row r="151" spans="1:7" x14ac:dyDescent="0.35">
      <c r="A151" s="21" t="s">
        <v>557</v>
      </c>
      <c r="B151" s="21" t="s">
        <v>558</v>
      </c>
      <c r="C151" s="94">
        <v>3.2058649567884172E-2</v>
      </c>
      <c r="D151" s="94">
        <v>0.36270855677989738</v>
      </c>
      <c r="E151" s="97"/>
      <c r="F151" s="87">
        <v>4.1108232600293913E-2</v>
      </c>
    </row>
    <row r="152" spans="1:7" x14ac:dyDescent="0.35">
      <c r="A152" s="21" t="s">
        <v>559</v>
      </c>
      <c r="B152" s="21" t="s">
        <v>85</v>
      </c>
      <c r="C152" s="87"/>
      <c r="D152" s="88"/>
      <c r="E152" s="19"/>
      <c r="F152" s="87">
        <v>0</v>
      </c>
    </row>
    <row r="153" spans="1:7" hidden="1" outlineLevel="1" x14ac:dyDescent="0.35">
      <c r="A153" s="21" t="s">
        <v>560</v>
      </c>
      <c r="E153" s="19"/>
    </row>
    <row r="154" spans="1:7" hidden="1" outlineLevel="1" x14ac:dyDescent="0.35">
      <c r="A154" s="21" t="s">
        <v>561</v>
      </c>
      <c r="E154" s="19"/>
    </row>
    <row r="155" spans="1:7" hidden="1" outlineLevel="1" x14ac:dyDescent="0.35">
      <c r="A155" s="21" t="s">
        <v>562</v>
      </c>
      <c r="E155" s="19"/>
    </row>
    <row r="156" spans="1:7" hidden="1" outlineLevel="1" x14ac:dyDescent="0.35">
      <c r="A156" s="21" t="s">
        <v>563</v>
      </c>
      <c r="E156" s="19"/>
    </row>
    <row r="157" spans="1:7" hidden="1" outlineLevel="1" x14ac:dyDescent="0.35">
      <c r="A157" s="21" t="s">
        <v>564</v>
      </c>
      <c r="E157" s="19"/>
    </row>
    <row r="158" spans="1:7" hidden="1" outlineLevel="1" x14ac:dyDescent="0.35">
      <c r="A158" s="21" t="s">
        <v>565</v>
      </c>
      <c r="E158" s="19"/>
    </row>
    <row r="159" spans="1:7" ht="15" customHeight="1" collapsed="1" x14ac:dyDescent="0.35">
      <c r="A159" s="39"/>
      <c r="B159" s="40" t="s">
        <v>566</v>
      </c>
      <c r="C159" s="39" t="s">
        <v>429</v>
      </c>
      <c r="D159" s="39" t="s">
        <v>430</v>
      </c>
      <c r="E159" s="41"/>
      <c r="F159" s="108" t="s">
        <v>395</v>
      </c>
      <c r="G159" s="108"/>
    </row>
    <row r="160" spans="1:7" x14ac:dyDescent="0.35">
      <c r="A160" s="21" t="s">
        <v>567</v>
      </c>
      <c r="B160" s="21" t="s">
        <v>568</v>
      </c>
      <c r="C160" s="94">
        <v>2.6103839289685488E-2</v>
      </c>
      <c r="D160" s="94">
        <v>0</v>
      </c>
      <c r="E160" s="19"/>
      <c r="F160" s="87">
        <v>2.5388053739307401E-2</v>
      </c>
    </row>
    <row r="161" spans="1:7" x14ac:dyDescent="0.35">
      <c r="A161" s="21" t="s">
        <v>569</v>
      </c>
      <c r="B161" s="21" t="s">
        <v>570</v>
      </c>
      <c r="C161" s="94">
        <v>0.9738961607103146</v>
      </c>
      <c r="D161" s="94">
        <v>1</v>
      </c>
      <c r="E161" s="19"/>
      <c r="F161" s="87">
        <v>0.97461194626069259</v>
      </c>
    </row>
    <row r="162" spans="1:7" x14ac:dyDescent="0.35">
      <c r="A162" s="21" t="s">
        <v>571</v>
      </c>
      <c r="B162" s="21" t="s">
        <v>85</v>
      </c>
      <c r="C162" s="87"/>
      <c r="E162" s="19"/>
      <c r="F162" s="87">
        <v>0</v>
      </c>
    </row>
    <row r="163" spans="1:7" hidden="1" outlineLevel="1" x14ac:dyDescent="0.35">
      <c r="A163" s="21" t="s">
        <v>572</v>
      </c>
      <c r="E163" s="19"/>
    </row>
    <row r="164" spans="1:7" hidden="1" outlineLevel="1" x14ac:dyDescent="0.35">
      <c r="A164" s="21" t="s">
        <v>573</v>
      </c>
      <c r="E164" s="19"/>
    </row>
    <row r="165" spans="1:7" hidden="1" outlineLevel="1" x14ac:dyDescent="0.35">
      <c r="A165" s="21" t="s">
        <v>574</v>
      </c>
      <c r="E165" s="19"/>
    </row>
    <row r="166" spans="1:7" hidden="1" outlineLevel="1" x14ac:dyDescent="0.35">
      <c r="A166" s="21" t="s">
        <v>575</v>
      </c>
      <c r="E166" s="19"/>
    </row>
    <row r="167" spans="1:7" hidden="1" outlineLevel="1" x14ac:dyDescent="0.35">
      <c r="A167" s="21" t="s">
        <v>576</v>
      </c>
      <c r="E167" s="19"/>
    </row>
    <row r="168" spans="1:7" hidden="1" outlineLevel="1" x14ac:dyDescent="0.35">
      <c r="A168" s="21" t="s">
        <v>577</v>
      </c>
      <c r="E168" s="19"/>
    </row>
    <row r="169" spans="1:7" ht="15" customHeight="1" collapsed="1" x14ac:dyDescent="0.35">
      <c r="A169" s="39"/>
      <c r="B169" s="40" t="s">
        <v>578</v>
      </c>
      <c r="C169" s="39" t="s">
        <v>429</v>
      </c>
      <c r="D169" s="39" t="s">
        <v>430</v>
      </c>
      <c r="E169" s="41"/>
      <c r="F169" s="108" t="s">
        <v>395</v>
      </c>
      <c r="G169" s="108"/>
    </row>
    <row r="170" spans="1:7" x14ac:dyDescent="0.35">
      <c r="A170" s="21" t="s">
        <v>579</v>
      </c>
      <c r="B170" s="17" t="s">
        <v>580</v>
      </c>
      <c r="C170" s="94">
        <v>1.0047589053292379E-3</v>
      </c>
      <c r="D170" s="94">
        <v>0</v>
      </c>
      <c r="E170" s="97"/>
      <c r="F170" s="87">
        <v>9.7725958068705862E-4</v>
      </c>
    </row>
    <row r="171" spans="1:7" x14ac:dyDescent="0.35">
      <c r="A171" s="21" t="s">
        <v>581</v>
      </c>
      <c r="B171" s="17" t="s">
        <v>582</v>
      </c>
      <c r="C171" s="94">
        <v>2.4470981195964425E-3</v>
      </c>
      <c r="D171" s="94">
        <v>0.14405182085338208</v>
      </c>
      <c r="E171" s="97"/>
      <c r="F171" s="87">
        <v>6.322688791814822E-3</v>
      </c>
    </row>
    <row r="172" spans="1:7" x14ac:dyDescent="0.35">
      <c r="A172" s="21" t="s">
        <v>583</v>
      </c>
      <c r="B172" s="17" t="s">
        <v>584</v>
      </c>
      <c r="C172" s="94">
        <v>3.7756316338853698E-3</v>
      </c>
      <c r="D172" s="94">
        <v>0.11980342102528931</v>
      </c>
      <c r="E172" s="87"/>
      <c r="F172" s="87">
        <v>6.9512052277747993E-3</v>
      </c>
    </row>
    <row r="173" spans="1:7" x14ac:dyDescent="0.35">
      <c r="A173" s="21" t="s">
        <v>585</v>
      </c>
      <c r="B173" s="17" t="s">
        <v>586</v>
      </c>
      <c r="C173" s="94">
        <v>1.3438527268996664E-2</v>
      </c>
      <c r="D173" s="94">
        <v>0.26664021921823089</v>
      </c>
      <c r="E173" s="87"/>
      <c r="F173" s="87">
        <v>2.0368424073026317E-2</v>
      </c>
    </row>
    <row r="174" spans="1:7" x14ac:dyDescent="0.35">
      <c r="A174" s="21" t="s">
        <v>587</v>
      </c>
      <c r="B174" s="17" t="s">
        <v>588</v>
      </c>
      <c r="C174" s="94">
        <v>0.9793339840721923</v>
      </c>
      <c r="D174" s="94">
        <v>0.46950453890309768</v>
      </c>
      <c r="E174" s="87"/>
      <c r="F174" s="87">
        <v>0.96538042232669696</v>
      </c>
    </row>
    <row r="175" spans="1:7" outlineLevel="1" x14ac:dyDescent="0.35">
      <c r="A175" s="21" t="s">
        <v>589</v>
      </c>
      <c r="B175" s="17"/>
    </row>
    <row r="176" spans="1:7" outlineLevel="1" x14ac:dyDescent="0.35">
      <c r="A176" s="21" t="s">
        <v>590</v>
      </c>
      <c r="B176" s="17"/>
    </row>
    <row r="177" spans="1:7" outlineLevel="1" x14ac:dyDescent="0.35">
      <c r="A177" s="21" t="s">
        <v>591</v>
      </c>
      <c r="B177" s="17"/>
    </row>
    <row r="178" spans="1:7" outlineLevel="1" x14ac:dyDescent="0.35">
      <c r="A178" s="21" t="s">
        <v>592</v>
      </c>
      <c r="B178" s="17"/>
    </row>
    <row r="179" spans="1:7" ht="15" customHeight="1" x14ac:dyDescent="0.35">
      <c r="A179" s="39"/>
      <c r="B179" s="40" t="s">
        <v>593</v>
      </c>
      <c r="C179" s="39" t="s">
        <v>1295</v>
      </c>
      <c r="D179" s="39" t="s">
        <v>1296</v>
      </c>
      <c r="E179" s="41"/>
      <c r="F179" s="39" t="s">
        <v>1297</v>
      </c>
      <c r="G179" s="108"/>
    </row>
    <row r="180" spans="1:7" x14ac:dyDescent="0.35">
      <c r="A180" s="21" t="s">
        <v>594</v>
      </c>
      <c r="B180" s="21" t="s">
        <v>595</v>
      </c>
      <c r="C180" s="87">
        <v>9.506236178205809E-3</v>
      </c>
      <c r="D180" s="87">
        <v>0</v>
      </c>
      <c r="E180" s="19"/>
      <c r="F180" s="87">
        <v>9.506236178205809E-3</v>
      </c>
    </row>
    <row r="181" spans="1:7" outlineLevel="1" x14ac:dyDescent="0.35">
      <c r="A181" s="21" t="s">
        <v>596</v>
      </c>
      <c r="E181" s="19"/>
    </row>
    <row r="182" spans="1:7" outlineLevel="1" x14ac:dyDescent="0.35">
      <c r="A182" s="21" t="s">
        <v>597</v>
      </c>
      <c r="E182" s="19"/>
    </row>
    <row r="183" spans="1:7" outlineLevel="1" x14ac:dyDescent="0.35">
      <c r="A183" s="21" t="s">
        <v>598</v>
      </c>
      <c r="E183" s="19"/>
    </row>
    <row r="184" spans="1:7" outlineLevel="1" x14ac:dyDescent="0.35">
      <c r="A184" s="21" t="s">
        <v>599</v>
      </c>
      <c r="E184" s="19"/>
    </row>
    <row r="185" spans="1:7" ht="18.5" x14ac:dyDescent="0.35">
      <c r="A185" s="66"/>
      <c r="B185" s="67" t="s">
        <v>392</v>
      </c>
      <c r="C185" s="66"/>
      <c r="D185" s="66"/>
      <c r="E185" s="66"/>
      <c r="F185" s="116"/>
      <c r="G185" s="116"/>
    </row>
    <row r="186" spans="1:7" ht="15" customHeight="1" x14ac:dyDescent="0.35">
      <c r="A186" s="39"/>
      <c r="B186" s="40" t="s">
        <v>600</v>
      </c>
      <c r="C186" s="39" t="s">
        <v>601</v>
      </c>
      <c r="D186" s="39" t="s">
        <v>602</v>
      </c>
      <c r="E186" s="41"/>
      <c r="F186" s="111" t="s">
        <v>429</v>
      </c>
      <c r="G186" s="111" t="s">
        <v>603</v>
      </c>
    </row>
    <row r="187" spans="1:7" x14ac:dyDescent="0.35">
      <c r="A187" s="21" t="s">
        <v>604</v>
      </c>
      <c r="B187" s="37" t="s">
        <v>605</v>
      </c>
      <c r="C187" s="85">
        <v>71.51758482010311</v>
      </c>
      <c r="D187" s="85">
        <v>296392</v>
      </c>
      <c r="E187" s="34"/>
      <c r="F187" s="103"/>
      <c r="G187" s="103"/>
    </row>
    <row r="188" spans="1:7" x14ac:dyDescent="0.35">
      <c r="A188" s="34"/>
      <c r="B188" s="68"/>
      <c r="C188" s="34"/>
      <c r="D188" s="34"/>
      <c r="E188" s="34"/>
      <c r="F188" s="103"/>
      <c r="G188" s="103"/>
    </row>
    <row r="189" spans="1:7" x14ac:dyDescent="0.35">
      <c r="B189" s="37" t="s">
        <v>606</v>
      </c>
      <c r="C189" s="34"/>
      <c r="D189" s="34"/>
      <c r="E189" s="34"/>
      <c r="F189" s="103"/>
      <c r="G189" s="103"/>
    </row>
    <row r="190" spans="1:7" x14ac:dyDescent="0.35">
      <c r="A190" s="21" t="s">
        <v>607</v>
      </c>
      <c r="B190" s="37" t="s">
        <v>1166</v>
      </c>
      <c r="C190" s="85">
        <v>18393.350210280099</v>
      </c>
      <c r="D190" s="85">
        <v>286404</v>
      </c>
      <c r="E190" s="34"/>
      <c r="F190" s="94">
        <v>0.86772379291359358</v>
      </c>
      <c r="G190" s="94">
        <v>0.96630138465275717</v>
      </c>
    </row>
    <row r="191" spans="1:7" x14ac:dyDescent="0.35">
      <c r="A191" s="21" t="s">
        <v>608</v>
      </c>
      <c r="B191" s="37" t="s">
        <v>1167</v>
      </c>
      <c r="C191" s="85">
        <v>2268.7724218499984</v>
      </c>
      <c r="D191" s="85">
        <v>9257</v>
      </c>
      <c r="E191" s="34"/>
      <c r="F191" s="94">
        <v>0.10703149717908084</v>
      </c>
      <c r="G191" s="94">
        <v>3.1232286971308268E-2</v>
      </c>
    </row>
    <row r="192" spans="1:7" x14ac:dyDescent="0.35">
      <c r="A192" s="21" t="s">
        <v>609</v>
      </c>
      <c r="B192" s="37" t="s">
        <v>1168</v>
      </c>
      <c r="C192" s="85">
        <v>213.84235914000018</v>
      </c>
      <c r="D192" s="85">
        <v>449</v>
      </c>
      <c r="E192" s="34"/>
      <c r="F192" s="94">
        <v>1.0088216710778657E-2</v>
      </c>
      <c r="G192" s="94">
        <v>1.5148856919215093E-3</v>
      </c>
    </row>
    <row r="193" spans="1:7" x14ac:dyDescent="0.35">
      <c r="A193" s="21" t="s">
        <v>610</v>
      </c>
      <c r="B193" s="37" t="s">
        <v>1169</v>
      </c>
      <c r="C193" s="85">
        <v>85.308016910000006</v>
      </c>
      <c r="D193" s="85">
        <v>124</v>
      </c>
      <c r="E193" s="34"/>
      <c r="F193" s="94">
        <v>4.0244868473014806E-3</v>
      </c>
      <c r="G193" s="94">
        <v>4.1836486814758833E-4</v>
      </c>
    </row>
    <row r="194" spans="1:7" x14ac:dyDescent="0.35">
      <c r="A194" s="21" t="s">
        <v>611</v>
      </c>
      <c r="B194" s="37" t="s">
        <v>1170</v>
      </c>
      <c r="C194" s="85">
        <v>50.204011960000017</v>
      </c>
      <c r="D194" s="85">
        <v>57</v>
      </c>
      <c r="E194" s="34"/>
      <c r="F194" s="94">
        <v>2.3684220209683722E-3</v>
      </c>
      <c r="G194" s="94">
        <v>1.9231288293881075E-4</v>
      </c>
    </row>
    <row r="195" spans="1:7" x14ac:dyDescent="0.35">
      <c r="A195" s="21" t="s">
        <v>612</v>
      </c>
      <c r="B195" s="37" t="s">
        <v>1171</v>
      </c>
      <c r="C195" s="85">
        <v>185.76380752000003</v>
      </c>
      <c r="D195" s="85">
        <v>101</v>
      </c>
      <c r="E195" s="34"/>
      <c r="F195" s="94">
        <v>8.7635843282772193E-3</v>
      </c>
      <c r="G195" s="94">
        <v>3.4076493292666471E-4</v>
      </c>
    </row>
    <row r="196" spans="1:7" x14ac:dyDescent="0.35">
      <c r="A196" s="21" t="s">
        <v>613</v>
      </c>
      <c r="B196" s="37"/>
      <c r="E196" s="34"/>
      <c r="F196" s="99"/>
      <c r="G196" s="99"/>
    </row>
    <row r="197" spans="1:7" x14ac:dyDescent="0.35">
      <c r="A197" s="21" t="s">
        <v>614</v>
      </c>
      <c r="B197" s="37"/>
      <c r="E197" s="34"/>
      <c r="F197" s="99"/>
      <c r="G197" s="99"/>
    </row>
    <row r="198" spans="1:7" hidden="1" x14ac:dyDescent="0.35">
      <c r="A198" s="21" t="s">
        <v>615</v>
      </c>
      <c r="B198" s="37"/>
      <c r="E198" s="34"/>
      <c r="F198" s="99"/>
      <c r="G198" s="99"/>
    </row>
    <row r="199" spans="1:7" hidden="1" x14ac:dyDescent="0.35">
      <c r="A199" s="21" t="s">
        <v>616</v>
      </c>
      <c r="B199" s="37"/>
      <c r="E199" s="37"/>
      <c r="F199" s="99"/>
      <c r="G199" s="99"/>
    </row>
    <row r="200" spans="1:7" hidden="1" x14ac:dyDescent="0.35">
      <c r="A200" s="21" t="s">
        <v>617</v>
      </c>
      <c r="B200" s="37"/>
      <c r="E200" s="37"/>
      <c r="F200" s="99"/>
      <c r="G200" s="99"/>
    </row>
    <row r="201" spans="1:7" hidden="1" x14ac:dyDescent="0.35">
      <c r="A201" s="21" t="s">
        <v>618</v>
      </c>
      <c r="B201" s="37"/>
      <c r="E201" s="37"/>
      <c r="F201" s="99"/>
      <c r="G201" s="99"/>
    </row>
    <row r="202" spans="1:7" hidden="1" x14ac:dyDescent="0.35">
      <c r="A202" s="21" t="s">
        <v>619</v>
      </c>
      <c r="B202" s="37"/>
      <c r="E202" s="37"/>
      <c r="F202" s="99"/>
      <c r="G202" s="99"/>
    </row>
    <row r="203" spans="1:7" hidden="1" x14ac:dyDescent="0.35">
      <c r="A203" s="21" t="s">
        <v>620</v>
      </c>
      <c r="B203" s="37"/>
      <c r="E203" s="37"/>
      <c r="F203" s="99"/>
      <c r="G203" s="99"/>
    </row>
    <row r="204" spans="1:7" hidden="1" x14ac:dyDescent="0.35">
      <c r="A204" s="21" t="s">
        <v>621</v>
      </c>
      <c r="B204" s="37"/>
      <c r="E204" s="37"/>
      <c r="F204" s="99"/>
      <c r="G204" s="99"/>
    </row>
    <row r="205" spans="1:7" hidden="1" x14ac:dyDescent="0.35">
      <c r="A205" s="21" t="s">
        <v>622</v>
      </c>
      <c r="B205" s="37"/>
      <c r="F205" s="99"/>
      <c r="G205" s="99"/>
    </row>
    <row r="206" spans="1:7" hidden="1" x14ac:dyDescent="0.35">
      <c r="A206" s="21" t="s">
        <v>623</v>
      </c>
      <c r="B206" s="37"/>
      <c r="E206" s="56"/>
      <c r="F206" s="99"/>
      <c r="G206" s="99"/>
    </row>
    <row r="207" spans="1:7" hidden="1" x14ac:dyDescent="0.35">
      <c r="A207" s="21" t="s">
        <v>624</v>
      </c>
      <c r="B207" s="37"/>
      <c r="E207" s="56"/>
      <c r="F207" s="99"/>
      <c r="G207" s="99"/>
    </row>
    <row r="208" spans="1:7" hidden="1" x14ac:dyDescent="0.35">
      <c r="A208" s="21" t="s">
        <v>625</v>
      </c>
      <c r="B208" s="37"/>
      <c r="E208" s="56"/>
      <c r="F208" s="99"/>
      <c r="G208" s="99"/>
    </row>
    <row r="209" spans="1:7" hidden="1" x14ac:dyDescent="0.35">
      <c r="A209" s="21" t="s">
        <v>626</v>
      </c>
      <c r="B209" s="37"/>
      <c r="E209" s="56"/>
      <c r="F209" s="99"/>
      <c r="G209" s="99"/>
    </row>
    <row r="210" spans="1:7" hidden="1" x14ac:dyDescent="0.35">
      <c r="A210" s="21" t="s">
        <v>627</v>
      </c>
      <c r="B210" s="37"/>
      <c r="E210" s="56"/>
      <c r="F210" s="99"/>
      <c r="G210" s="99"/>
    </row>
    <row r="211" spans="1:7" hidden="1" x14ac:dyDescent="0.35">
      <c r="A211" s="21" t="s">
        <v>628</v>
      </c>
      <c r="B211" s="37"/>
      <c r="E211" s="56"/>
      <c r="F211" s="99"/>
      <c r="G211" s="99"/>
    </row>
    <row r="212" spans="1:7" x14ac:dyDescent="0.35">
      <c r="A212" s="21" t="s">
        <v>629</v>
      </c>
      <c r="B212" s="37"/>
      <c r="E212" s="56"/>
      <c r="F212" s="99"/>
      <c r="G212" s="99"/>
    </row>
    <row r="213" spans="1:7" x14ac:dyDescent="0.35">
      <c r="A213" s="21" t="s">
        <v>630</v>
      </c>
      <c r="B213" s="37"/>
      <c r="E213" s="56"/>
      <c r="F213" s="99"/>
      <c r="G213" s="99"/>
    </row>
    <row r="214" spans="1:7" x14ac:dyDescent="0.35">
      <c r="A214" s="21" t="s">
        <v>631</v>
      </c>
      <c r="B214" s="48" t="s">
        <v>87</v>
      </c>
      <c r="C214" s="46">
        <f>SUM(C190:C213)</f>
        <v>21197.240827660095</v>
      </c>
      <c r="D214" s="46">
        <f>SUM(D190:D213)</f>
        <v>296392</v>
      </c>
      <c r="E214" s="56"/>
      <c r="F214" s="100">
        <f>SUM(F190:F213)</f>
        <v>1</v>
      </c>
      <c r="G214" s="100">
        <f>SUM(G190:G213)</f>
        <v>1</v>
      </c>
    </row>
    <row r="215" spans="1:7" ht="15" customHeight="1" x14ac:dyDescent="0.35">
      <c r="A215" s="39"/>
      <c r="B215" s="40" t="s">
        <v>632</v>
      </c>
      <c r="C215" s="39" t="s">
        <v>601</v>
      </c>
      <c r="D215" s="39" t="s">
        <v>602</v>
      </c>
      <c r="E215" s="41"/>
      <c r="F215" s="111" t="s">
        <v>429</v>
      </c>
      <c r="G215" s="111" t="s">
        <v>603</v>
      </c>
    </row>
    <row r="216" spans="1:7" x14ac:dyDescent="0.35">
      <c r="A216" s="21" t="s">
        <v>633</v>
      </c>
      <c r="B216" s="21" t="s">
        <v>634</v>
      </c>
      <c r="C216" s="87">
        <v>0.66931108287530261</v>
      </c>
      <c r="G216" s="87"/>
    </row>
    <row r="217" spans="1:7" x14ac:dyDescent="0.35">
      <c r="G217" s="87"/>
    </row>
    <row r="218" spans="1:7" x14ac:dyDescent="0.35">
      <c r="B218" s="37" t="s">
        <v>635</v>
      </c>
      <c r="G218" s="87"/>
    </row>
    <row r="219" spans="1:7" x14ac:dyDescent="0.35">
      <c r="A219" s="21" t="s">
        <v>636</v>
      </c>
      <c r="B219" s="21" t="s">
        <v>637</v>
      </c>
      <c r="C219" s="85">
        <v>3059.6730428499945</v>
      </c>
      <c r="D219" s="85">
        <v>94817</v>
      </c>
      <c r="F219" s="94">
        <v>0.14434298632194933</v>
      </c>
      <c r="G219" s="94">
        <v>0.3199040459931442</v>
      </c>
    </row>
    <row r="220" spans="1:7" x14ac:dyDescent="0.35">
      <c r="A220" s="21" t="s">
        <v>638</v>
      </c>
      <c r="B220" s="21" t="s">
        <v>639</v>
      </c>
      <c r="C220" s="85">
        <v>1446.5112808300016</v>
      </c>
      <c r="D220" s="85">
        <v>22233</v>
      </c>
      <c r="F220" s="94">
        <v>6.8240545672456937E-2</v>
      </c>
      <c r="G220" s="94">
        <v>7.5012146076817193E-2</v>
      </c>
    </row>
    <row r="221" spans="1:7" x14ac:dyDescent="0.35">
      <c r="A221" s="21" t="s">
        <v>640</v>
      </c>
      <c r="B221" s="21" t="s">
        <v>641</v>
      </c>
      <c r="C221" s="85">
        <v>1851.178982019999</v>
      </c>
      <c r="D221" s="85">
        <v>26334</v>
      </c>
      <c r="F221" s="94">
        <v>8.7331129417769285E-2</v>
      </c>
      <c r="G221" s="94">
        <v>8.884855191773057E-2</v>
      </c>
    </row>
    <row r="222" spans="1:7" x14ac:dyDescent="0.35">
      <c r="A222" s="21" t="s">
        <v>642</v>
      </c>
      <c r="B222" s="21" t="s">
        <v>643</v>
      </c>
      <c r="C222" s="85">
        <v>3240.4265181000023</v>
      </c>
      <c r="D222" s="85">
        <v>40227</v>
      </c>
      <c r="F222" s="94">
        <v>0.15287020345929228</v>
      </c>
      <c r="G222" s="94">
        <v>0.13572228670139544</v>
      </c>
    </row>
    <row r="223" spans="1:7" x14ac:dyDescent="0.35">
      <c r="A223" s="21" t="s">
        <v>644</v>
      </c>
      <c r="B223" s="21" t="s">
        <v>645</v>
      </c>
      <c r="C223" s="85">
        <v>5754.9878563499979</v>
      </c>
      <c r="D223" s="85">
        <v>62681</v>
      </c>
      <c r="F223" s="94">
        <v>0.27149702657717545</v>
      </c>
      <c r="G223" s="94">
        <v>0.2114800669383789</v>
      </c>
    </row>
    <row r="224" spans="1:7" x14ac:dyDescent="0.35">
      <c r="A224" s="21" t="s">
        <v>646</v>
      </c>
      <c r="B224" s="21" t="s">
        <v>647</v>
      </c>
      <c r="C224" s="85">
        <v>4219.1725005200078</v>
      </c>
      <c r="D224" s="85">
        <v>39925</v>
      </c>
      <c r="F224" s="94">
        <v>0.19904347621575652</v>
      </c>
      <c r="G224" s="94">
        <v>0.13470336581284245</v>
      </c>
    </row>
    <row r="225" spans="1:7" x14ac:dyDescent="0.35">
      <c r="A225" s="21" t="s">
        <v>648</v>
      </c>
      <c r="B225" s="21" t="s">
        <v>649</v>
      </c>
      <c r="C225" s="85">
        <v>1072.347484910001</v>
      </c>
      <c r="D225" s="85">
        <v>7180</v>
      </c>
      <c r="F225" s="94">
        <v>5.058901267521141E-2</v>
      </c>
      <c r="G225" s="94">
        <v>2.4224675429836164E-2</v>
      </c>
    </row>
    <row r="226" spans="1:7" x14ac:dyDescent="0.35">
      <c r="A226" s="21" t="s">
        <v>650</v>
      </c>
      <c r="B226" s="21" t="s">
        <v>651</v>
      </c>
      <c r="C226" s="85">
        <v>552.94316207999998</v>
      </c>
      <c r="D226" s="85">
        <v>2995</v>
      </c>
      <c r="F226" s="94">
        <v>2.6085619660388609E-2</v>
      </c>
      <c r="G226" s="94">
        <v>1.0104861129855057E-2</v>
      </c>
    </row>
    <row r="227" spans="1:7" x14ac:dyDescent="0.35">
      <c r="A227" s="21" t="s">
        <v>652</v>
      </c>
      <c r="B227" s="48" t="s">
        <v>87</v>
      </c>
      <c r="C227" s="85">
        <f>SUM(C219:C226)</f>
        <v>21197.240827660007</v>
      </c>
      <c r="D227" s="85">
        <f>SUM(D219:D226)</f>
        <v>296392</v>
      </c>
      <c r="F227" s="94">
        <f>SUM(F219:F226)</f>
        <v>0.99999999999999978</v>
      </c>
      <c r="G227" s="94">
        <f>SUM(G219:G226)</f>
        <v>1</v>
      </c>
    </row>
    <row r="228" spans="1:7" hidden="1" outlineLevel="1" x14ac:dyDescent="0.35">
      <c r="A228" s="21" t="s">
        <v>653</v>
      </c>
      <c r="B228" s="50" t="s">
        <v>654</v>
      </c>
      <c r="F228" s="99">
        <f t="shared" ref="F228:F233" si="1">IF($C$227=0,"",IF(C228="[for completion]","",C228/$C$227))</f>
        <v>0</v>
      </c>
      <c r="G228" s="99">
        <f t="shared" ref="G228:G233" si="2">IF($D$227=0,"",IF(D228="[for completion]","",D228/$D$227))</f>
        <v>0</v>
      </c>
    </row>
    <row r="229" spans="1:7" hidden="1" outlineLevel="1" x14ac:dyDescent="0.35">
      <c r="A229" s="21" t="s">
        <v>655</v>
      </c>
      <c r="B229" s="50" t="s">
        <v>656</v>
      </c>
      <c r="F229" s="99">
        <f t="shared" si="1"/>
        <v>0</v>
      </c>
      <c r="G229" s="99">
        <f t="shared" si="2"/>
        <v>0</v>
      </c>
    </row>
    <row r="230" spans="1:7" hidden="1" outlineLevel="1" x14ac:dyDescent="0.35">
      <c r="A230" s="21" t="s">
        <v>657</v>
      </c>
      <c r="B230" s="50" t="s">
        <v>658</v>
      </c>
      <c r="F230" s="99">
        <f t="shared" si="1"/>
        <v>0</v>
      </c>
      <c r="G230" s="99">
        <f t="shared" si="2"/>
        <v>0</v>
      </c>
    </row>
    <row r="231" spans="1:7" hidden="1" outlineLevel="1" x14ac:dyDescent="0.35">
      <c r="A231" s="21" t="s">
        <v>659</v>
      </c>
      <c r="B231" s="50" t="s">
        <v>660</v>
      </c>
      <c r="F231" s="99">
        <f t="shared" si="1"/>
        <v>0</v>
      </c>
      <c r="G231" s="99">
        <f t="shared" si="2"/>
        <v>0</v>
      </c>
    </row>
    <row r="232" spans="1:7" hidden="1" outlineLevel="1" x14ac:dyDescent="0.35">
      <c r="A232" s="21" t="s">
        <v>661</v>
      </c>
      <c r="B232" s="50" t="s">
        <v>662</v>
      </c>
      <c r="F232" s="99">
        <f t="shared" si="1"/>
        <v>0</v>
      </c>
      <c r="G232" s="99">
        <f t="shared" si="2"/>
        <v>0</v>
      </c>
    </row>
    <row r="233" spans="1:7" hidden="1" outlineLevel="1" x14ac:dyDescent="0.35">
      <c r="A233" s="21" t="s">
        <v>663</v>
      </c>
      <c r="B233" s="50" t="s">
        <v>664</v>
      </c>
      <c r="F233" s="99">
        <f t="shared" si="1"/>
        <v>0</v>
      </c>
      <c r="G233" s="99">
        <f t="shared" si="2"/>
        <v>0</v>
      </c>
    </row>
    <row r="234" spans="1:7" hidden="1" outlineLevel="1" x14ac:dyDescent="0.35">
      <c r="A234" s="21" t="s">
        <v>665</v>
      </c>
      <c r="B234" s="50"/>
      <c r="F234" s="99"/>
      <c r="G234" s="99"/>
    </row>
    <row r="235" spans="1:7" hidden="1" outlineLevel="1" x14ac:dyDescent="0.35">
      <c r="A235" s="21" t="s">
        <v>666</v>
      </c>
      <c r="B235" s="50"/>
      <c r="F235" s="99"/>
      <c r="G235" s="99"/>
    </row>
    <row r="236" spans="1:7" hidden="1" outlineLevel="1" x14ac:dyDescent="0.35">
      <c r="A236" s="21" t="s">
        <v>667</v>
      </c>
      <c r="B236" s="50"/>
      <c r="F236" s="99"/>
      <c r="G236" s="99"/>
    </row>
    <row r="237" spans="1:7" ht="15" customHeight="1" collapsed="1" x14ac:dyDescent="0.35">
      <c r="A237" s="39"/>
      <c r="B237" s="40" t="s">
        <v>668</v>
      </c>
      <c r="C237" s="39" t="s">
        <v>601</v>
      </c>
      <c r="D237" s="39" t="s">
        <v>602</v>
      </c>
      <c r="E237" s="41"/>
      <c r="F237" s="111" t="s">
        <v>429</v>
      </c>
      <c r="G237" s="111" t="s">
        <v>603</v>
      </c>
    </row>
    <row r="238" spans="1:7" x14ac:dyDescent="0.35">
      <c r="A238" s="21" t="s">
        <v>669</v>
      </c>
      <c r="B238" s="21" t="s">
        <v>634</v>
      </c>
      <c r="C238" s="480">
        <v>0.59794903221980944</v>
      </c>
      <c r="G238" s="87"/>
    </row>
    <row r="239" spans="1:7" x14ac:dyDescent="0.35">
      <c r="C239" s="34"/>
      <c r="G239" s="87"/>
    </row>
    <row r="240" spans="1:7" x14ac:dyDescent="0.35">
      <c r="B240" s="37" t="s">
        <v>635</v>
      </c>
      <c r="G240" s="87"/>
    </row>
    <row r="241" spans="1:7" x14ac:dyDescent="0.35">
      <c r="A241" s="21" t="s">
        <v>670</v>
      </c>
      <c r="B241" s="21" t="s">
        <v>637</v>
      </c>
      <c r="C241" s="85">
        <v>4296.452087440005</v>
      </c>
      <c r="D241" s="85">
        <v>112358</v>
      </c>
      <c r="F241" s="99">
        <v>0.20268921424120517</v>
      </c>
      <c r="G241" s="99">
        <v>0.379085805284893</v>
      </c>
    </row>
    <row r="242" spans="1:7" x14ac:dyDescent="0.35">
      <c r="A242" s="21" t="s">
        <v>671</v>
      </c>
      <c r="B242" s="21" t="s">
        <v>639</v>
      </c>
      <c r="C242" s="85">
        <v>2247.5277373300023</v>
      </c>
      <c r="D242" s="85">
        <v>29911</v>
      </c>
      <c r="F242" s="99">
        <v>0.10602925897776422</v>
      </c>
      <c r="G242" s="99">
        <v>0.1009170287996977</v>
      </c>
    </row>
    <row r="243" spans="1:7" x14ac:dyDescent="0.35">
      <c r="A243" s="21" t="s">
        <v>672</v>
      </c>
      <c r="B243" s="21" t="s">
        <v>641</v>
      </c>
      <c r="C243" s="85">
        <v>3343.9505433699937</v>
      </c>
      <c r="D243" s="85">
        <v>38270</v>
      </c>
      <c r="F243" s="99">
        <v>0.15775404782902275</v>
      </c>
      <c r="G243" s="99">
        <v>0.12911954438716294</v>
      </c>
    </row>
    <row r="244" spans="1:7" x14ac:dyDescent="0.35">
      <c r="A244" s="21" t="s">
        <v>673</v>
      </c>
      <c r="B244" s="21" t="s">
        <v>643</v>
      </c>
      <c r="C244" s="85">
        <v>4192.2459531300192</v>
      </c>
      <c r="D244" s="85">
        <v>44895</v>
      </c>
      <c r="F244" s="99">
        <v>0.19777319072865404</v>
      </c>
      <c r="G244" s="99">
        <v>0.15147169964101595</v>
      </c>
    </row>
    <row r="245" spans="1:7" x14ac:dyDescent="0.35">
      <c r="A245" s="21" t="s">
        <v>674</v>
      </c>
      <c r="B245" s="21" t="s">
        <v>645</v>
      </c>
      <c r="C245" s="85">
        <v>3642.7428256500107</v>
      </c>
      <c r="D245" s="85">
        <v>37801</v>
      </c>
      <c r="F245" s="99">
        <v>0.17184985797286592</v>
      </c>
      <c r="G245" s="99">
        <v>0.12753718049070151</v>
      </c>
    </row>
    <row r="246" spans="1:7" x14ac:dyDescent="0.35">
      <c r="A246" s="21" t="s">
        <v>675</v>
      </c>
      <c r="B246" s="21" t="s">
        <v>647</v>
      </c>
      <c r="C246" s="85">
        <v>2197.6997650699982</v>
      </c>
      <c r="D246" s="85">
        <v>21832</v>
      </c>
      <c r="F246" s="99">
        <v>0.10367857698735232</v>
      </c>
      <c r="G246" s="99">
        <v>7.3659208075791516E-2</v>
      </c>
    </row>
    <row r="247" spans="1:7" x14ac:dyDescent="0.35">
      <c r="A247" s="21" t="s">
        <v>676</v>
      </c>
      <c r="B247" s="21" t="s">
        <v>649</v>
      </c>
      <c r="C247" s="85">
        <v>805.03011620000132</v>
      </c>
      <c r="D247" s="85">
        <v>7477</v>
      </c>
      <c r="F247" s="99">
        <v>3.7978061519663778E-2</v>
      </c>
      <c r="G247" s="99">
        <v>2.5226726767254178E-2</v>
      </c>
    </row>
    <row r="248" spans="1:7" x14ac:dyDescent="0.35">
      <c r="A248" s="21" t="s">
        <v>677</v>
      </c>
      <c r="B248" s="21" t="s">
        <v>651</v>
      </c>
      <c r="C248" s="85">
        <v>471.59179946999956</v>
      </c>
      <c r="D248" s="85">
        <v>3848</v>
      </c>
      <c r="F248" s="99">
        <v>2.2247791743471867E-2</v>
      </c>
      <c r="G248" s="99">
        <v>1.2982806553483226E-2</v>
      </c>
    </row>
    <row r="249" spans="1:7" x14ac:dyDescent="0.35">
      <c r="A249" s="21" t="s">
        <v>678</v>
      </c>
      <c r="B249" s="48" t="s">
        <v>87</v>
      </c>
      <c r="C249" s="98">
        <f>SUM(C241:C248)</f>
        <v>21197.240827660029</v>
      </c>
      <c r="D249" s="91">
        <f>SUM(D241:D248)</f>
        <v>296392</v>
      </c>
      <c r="F249" s="94">
        <f>SUM(F241:F248)</f>
        <v>1</v>
      </c>
      <c r="G249" s="94">
        <f>SUM(G241:G248)</f>
        <v>1</v>
      </c>
    </row>
    <row r="250" spans="1:7" hidden="1" outlineLevel="1" x14ac:dyDescent="0.35">
      <c r="A250" s="21" t="s">
        <v>679</v>
      </c>
      <c r="B250" s="50" t="s">
        <v>654</v>
      </c>
      <c r="F250" s="99">
        <f t="shared" ref="F250:F255" si="3">IF($C$249=0,"",IF(C250="[for completion]","",C250/$C$249))</f>
        <v>0</v>
      </c>
      <c r="G250" s="99">
        <f t="shared" ref="G250:G255" si="4">IF($D$249=0,"",IF(D250="[for completion]","",D250/$D$249))</f>
        <v>0</v>
      </c>
    </row>
    <row r="251" spans="1:7" hidden="1" outlineLevel="1" x14ac:dyDescent="0.35">
      <c r="A251" s="21" t="s">
        <v>680</v>
      </c>
      <c r="B251" s="50" t="s">
        <v>656</v>
      </c>
      <c r="F251" s="99">
        <f t="shared" si="3"/>
        <v>0</v>
      </c>
      <c r="G251" s="99">
        <f t="shared" si="4"/>
        <v>0</v>
      </c>
    </row>
    <row r="252" spans="1:7" hidden="1" outlineLevel="1" x14ac:dyDescent="0.35">
      <c r="A252" s="21" t="s">
        <v>681</v>
      </c>
      <c r="B252" s="50" t="s">
        <v>658</v>
      </c>
      <c r="F252" s="99">
        <f t="shared" si="3"/>
        <v>0</v>
      </c>
      <c r="G252" s="99">
        <f t="shared" si="4"/>
        <v>0</v>
      </c>
    </row>
    <row r="253" spans="1:7" hidden="1" outlineLevel="1" x14ac:dyDescent="0.35">
      <c r="A253" s="21" t="s">
        <v>682</v>
      </c>
      <c r="B253" s="50" t="s">
        <v>660</v>
      </c>
      <c r="F253" s="99">
        <f t="shared" si="3"/>
        <v>0</v>
      </c>
      <c r="G253" s="99">
        <f t="shared" si="4"/>
        <v>0</v>
      </c>
    </row>
    <row r="254" spans="1:7" hidden="1" outlineLevel="1" x14ac:dyDescent="0.35">
      <c r="A254" s="21" t="s">
        <v>683</v>
      </c>
      <c r="B254" s="50" t="s">
        <v>662</v>
      </c>
      <c r="F254" s="99">
        <f t="shared" si="3"/>
        <v>0</v>
      </c>
      <c r="G254" s="99">
        <f t="shared" si="4"/>
        <v>0</v>
      </c>
    </row>
    <row r="255" spans="1:7" hidden="1" outlineLevel="1" x14ac:dyDescent="0.35">
      <c r="A255" s="21" t="s">
        <v>684</v>
      </c>
      <c r="B255" s="50" t="s">
        <v>664</v>
      </c>
      <c r="F255" s="99">
        <f t="shared" si="3"/>
        <v>0</v>
      </c>
      <c r="G255" s="99">
        <f t="shared" si="4"/>
        <v>0</v>
      </c>
    </row>
    <row r="256" spans="1:7" hidden="1" outlineLevel="1" x14ac:dyDescent="0.35">
      <c r="A256" s="21" t="s">
        <v>685</v>
      </c>
      <c r="B256" s="50"/>
      <c r="F256" s="99"/>
      <c r="G256" s="99"/>
    </row>
    <row r="257" spans="1:14" hidden="1" outlineLevel="1" x14ac:dyDescent="0.35">
      <c r="A257" s="21" t="s">
        <v>686</v>
      </c>
      <c r="B257" s="50"/>
      <c r="F257" s="99"/>
      <c r="G257" s="99"/>
    </row>
    <row r="258" spans="1:14" hidden="1" outlineLevel="1" x14ac:dyDescent="0.35">
      <c r="A258" s="21" t="s">
        <v>687</v>
      </c>
      <c r="B258" s="50"/>
      <c r="F258" s="99"/>
      <c r="G258" s="99"/>
    </row>
    <row r="259" spans="1:14" ht="15" customHeight="1" collapsed="1" x14ac:dyDescent="0.35">
      <c r="A259" s="39"/>
      <c r="B259" s="40" t="s">
        <v>688</v>
      </c>
      <c r="C259" s="39" t="s">
        <v>429</v>
      </c>
      <c r="D259" s="39"/>
      <c r="E259" s="41"/>
      <c r="F259" s="111"/>
      <c r="G259" s="111"/>
    </row>
    <row r="260" spans="1:14" x14ac:dyDescent="0.35">
      <c r="A260" s="21" t="s">
        <v>689</v>
      </c>
      <c r="B260" s="21" t="s">
        <v>690</v>
      </c>
      <c r="C260" s="87">
        <v>0.72027129860917138</v>
      </c>
      <c r="E260" s="56"/>
      <c r="F260" s="94"/>
      <c r="G260" s="94"/>
    </row>
    <row r="261" spans="1:14" x14ac:dyDescent="0.35">
      <c r="A261" s="21" t="s">
        <v>691</v>
      </c>
      <c r="B261" s="21" t="s">
        <v>692</v>
      </c>
      <c r="C261" s="87">
        <v>1.046048852266955E-2</v>
      </c>
      <c r="E261" s="56"/>
      <c r="F261" s="94"/>
    </row>
    <row r="262" spans="1:14" x14ac:dyDescent="0.35">
      <c r="A262" s="21" t="s">
        <v>693</v>
      </c>
      <c r="B262" s="21" t="s">
        <v>694</v>
      </c>
      <c r="C262" s="87">
        <v>0.242589454431728</v>
      </c>
      <c r="E262" s="56"/>
      <c r="F262" s="94"/>
    </row>
    <row r="263" spans="1:14" outlineLevel="1" x14ac:dyDescent="0.35">
      <c r="A263" s="21" t="s">
        <v>695</v>
      </c>
      <c r="B263" s="21" t="s">
        <v>1829</v>
      </c>
      <c r="C263" s="87"/>
      <c r="E263" s="56"/>
      <c r="F263" s="94"/>
    </row>
    <row r="264" spans="1:14" x14ac:dyDescent="0.35">
      <c r="A264" s="21" t="s">
        <v>1132</v>
      </c>
      <c r="B264" s="37" t="s">
        <v>1124</v>
      </c>
      <c r="C264" s="87"/>
      <c r="D264" s="34"/>
      <c r="E264" s="34"/>
      <c r="F264" s="103"/>
      <c r="G264" s="103"/>
      <c r="H264" s="19"/>
      <c r="I264" s="21"/>
      <c r="J264" s="21"/>
      <c r="K264" s="21"/>
      <c r="L264" s="19"/>
      <c r="M264" s="19"/>
      <c r="N264" s="19"/>
    </row>
    <row r="265" spans="1:14" x14ac:dyDescent="0.35">
      <c r="A265" s="21" t="s">
        <v>1830</v>
      </c>
      <c r="B265" s="21" t="s">
        <v>85</v>
      </c>
      <c r="C265" s="87">
        <v>2.6678758436431256E-2</v>
      </c>
      <c r="E265" s="56"/>
      <c r="F265" s="94"/>
    </row>
    <row r="266" spans="1:14" outlineLevel="1" x14ac:dyDescent="0.35">
      <c r="A266" s="21" t="s">
        <v>696</v>
      </c>
      <c r="B266" s="50" t="s">
        <v>698</v>
      </c>
      <c r="C266" s="51"/>
      <c r="E266" s="56"/>
      <c r="F266" s="94"/>
    </row>
    <row r="267" spans="1:14" outlineLevel="1" x14ac:dyDescent="0.35">
      <c r="A267" s="21" t="s">
        <v>697</v>
      </c>
      <c r="B267" s="50" t="s">
        <v>700</v>
      </c>
      <c r="E267" s="56"/>
      <c r="F267" s="94"/>
    </row>
    <row r="268" spans="1:14" outlineLevel="1" x14ac:dyDescent="0.35">
      <c r="A268" s="21" t="s">
        <v>699</v>
      </c>
      <c r="B268" s="50" t="s">
        <v>702</v>
      </c>
      <c r="E268" s="56"/>
      <c r="F268" s="94"/>
    </row>
    <row r="269" spans="1:14" outlineLevel="1" x14ac:dyDescent="0.35">
      <c r="A269" s="21" t="s">
        <v>701</v>
      </c>
      <c r="B269" s="50" t="s">
        <v>704</v>
      </c>
      <c r="E269" s="56"/>
      <c r="F269" s="94"/>
    </row>
    <row r="270" spans="1:14" outlineLevel="1" x14ac:dyDescent="0.35">
      <c r="A270" s="21" t="s">
        <v>703</v>
      </c>
      <c r="B270" s="50" t="s">
        <v>89</v>
      </c>
      <c r="E270" s="56"/>
      <c r="F270" s="94"/>
    </row>
    <row r="271" spans="1:14" outlineLevel="1" x14ac:dyDescent="0.35">
      <c r="A271" s="21" t="s">
        <v>705</v>
      </c>
      <c r="B271" s="50" t="s">
        <v>89</v>
      </c>
      <c r="E271" s="56"/>
      <c r="F271" s="94"/>
    </row>
    <row r="272" spans="1:14" outlineLevel="1" x14ac:dyDescent="0.35">
      <c r="A272" s="21" t="s">
        <v>706</v>
      </c>
      <c r="B272" s="50" t="s">
        <v>89</v>
      </c>
      <c r="E272" s="56"/>
      <c r="F272" s="94"/>
    </row>
    <row r="273" spans="1:7" outlineLevel="1" x14ac:dyDescent="0.35">
      <c r="A273" s="21" t="s">
        <v>707</v>
      </c>
      <c r="B273" s="50" t="s">
        <v>89</v>
      </c>
      <c r="E273" s="56"/>
      <c r="F273" s="94"/>
    </row>
    <row r="274" spans="1:7" outlineLevel="1" x14ac:dyDescent="0.35">
      <c r="A274" s="21" t="s">
        <v>708</v>
      </c>
      <c r="B274" s="50" t="s">
        <v>89</v>
      </c>
      <c r="E274" s="56"/>
      <c r="F274" s="94"/>
    </row>
    <row r="275" spans="1:7" outlineLevel="1" x14ac:dyDescent="0.35">
      <c r="A275" s="21" t="s">
        <v>709</v>
      </c>
      <c r="B275" s="50" t="s">
        <v>89</v>
      </c>
      <c r="E275" s="56"/>
      <c r="F275" s="94"/>
    </row>
    <row r="276" spans="1:7" ht="15" customHeight="1" x14ac:dyDescent="0.35">
      <c r="A276" s="39"/>
      <c r="B276" s="40" t="s">
        <v>710</v>
      </c>
      <c r="C276" s="39" t="s">
        <v>429</v>
      </c>
      <c r="D276" s="39"/>
      <c r="E276" s="41"/>
      <c r="F276" s="111"/>
      <c r="G276" s="108"/>
    </row>
    <row r="277" spans="1:7" x14ac:dyDescent="0.35">
      <c r="A277" s="21" t="s">
        <v>7</v>
      </c>
      <c r="B277" s="21" t="s">
        <v>1125</v>
      </c>
      <c r="C277" s="87">
        <v>0.79882150382207295</v>
      </c>
      <c r="E277" s="19"/>
      <c r="F277" s="97"/>
    </row>
    <row r="278" spans="1:7" x14ac:dyDescent="0.35">
      <c r="A278" s="21" t="s">
        <v>711</v>
      </c>
      <c r="B278" s="21" t="s">
        <v>712</v>
      </c>
      <c r="C278" s="87">
        <v>0.20117849617792691</v>
      </c>
      <c r="E278" s="19"/>
      <c r="F278" s="97"/>
    </row>
    <row r="279" spans="1:7" x14ac:dyDescent="0.35">
      <c r="A279" s="21" t="s">
        <v>713</v>
      </c>
      <c r="B279" s="21" t="s">
        <v>85</v>
      </c>
      <c r="E279" s="19"/>
      <c r="F279" s="97"/>
    </row>
    <row r="280" spans="1:7" hidden="1" outlineLevel="1" x14ac:dyDescent="0.35">
      <c r="A280" s="21" t="s">
        <v>714</v>
      </c>
      <c r="E280" s="19"/>
      <c r="F280" s="97"/>
    </row>
    <row r="281" spans="1:7" hidden="1" outlineLevel="1" x14ac:dyDescent="0.35">
      <c r="A281" s="21" t="s">
        <v>715</v>
      </c>
      <c r="E281" s="19"/>
      <c r="F281" s="97"/>
    </row>
    <row r="282" spans="1:7" hidden="1" outlineLevel="1" x14ac:dyDescent="0.35">
      <c r="A282" s="21" t="s">
        <v>716</v>
      </c>
      <c r="E282" s="19"/>
      <c r="F282" s="97"/>
    </row>
    <row r="283" spans="1:7" hidden="1" outlineLevel="1" x14ac:dyDescent="0.35">
      <c r="A283" s="21" t="s">
        <v>717</v>
      </c>
      <c r="E283" s="19"/>
      <c r="F283" s="97"/>
    </row>
    <row r="284" spans="1:7" hidden="1" outlineLevel="1" x14ac:dyDescent="0.35">
      <c r="A284" s="21" t="s">
        <v>718</v>
      </c>
      <c r="E284" s="19"/>
      <c r="F284" s="97"/>
    </row>
    <row r="285" spans="1:7" hidden="1" outlineLevel="1" x14ac:dyDescent="0.35">
      <c r="A285" s="21" t="s">
        <v>719</v>
      </c>
      <c r="E285" s="19"/>
      <c r="F285" s="97"/>
    </row>
    <row r="286" spans="1:7" customFormat="1" collapsed="1" x14ac:dyDescent="0.35">
      <c r="A286" s="40"/>
      <c r="B286" s="40" t="s">
        <v>1733</v>
      </c>
      <c r="C286" s="40" t="s">
        <v>58</v>
      </c>
      <c r="D286" s="40" t="s">
        <v>1734</v>
      </c>
      <c r="E286" s="40"/>
      <c r="F286" s="40" t="s">
        <v>429</v>
      </c>
      <c r="G286" s="40" t="s">
        <v>1735</v>
      </c>
    </row>
    <row r="287" spans="1:7" customFormat="1" x14ac:dyDescent="0.35">
      <c r="A287" s="21" t="s">
        <v>1736</v>
      </c>
      <c r="B287" s="37"/>
      <c r="C287" s="21"/>
      <c r="D287" s="21"/>
      <c r="E287" s="27"/>
      <c r="F287" s="99">
        <f>IF($C$305=0,"",IF(C287="[For completion]","",C287/$C$305))</f>
        <v>0</v>
      </c>
      <c r="G287" s="99">
        <f>IF($D$305=0,"",IF(D287="[For completion]","",D287/$D$305))</f>
        <v>0</v>
      </c>
    </row>
    <row r="288" spans="1:7" customFormat="1" x14ac:dyDescent="0.35">
      <c r="A288" s="21" t="s">
        <v>1737</v>
      </c>
      <c r="B288" s="37"/>
      <c r="C288" s="21"/>
      <c r="D288" s="21"/>
      <c r="E288" s="27"/>
      <c r="F288" s="99">
        <f t="shared" ref="F288:F304" si="5">IF($C$305=0,"",IF(C288="[For completion]","",C288/$C$305))</f>
        <v>0</v>
      </c>
      <c r="G288" s="99">
        <f t="shared" ref="G288:G304" si="6">IF($D$305=0,"",IF(D288="[For completion]","",D288/$D$305))</f>
        <v>0</v>
      </c>
    </row>
    <row r="289" spans="1:7" customFormat="1" x14ac:dyDescent="0.35">
      <c r="A289" s="21" t="s">
        <v>1738</v>
      </c>
      <c r="B289" s="37"/>
      <c r="C289" s="21"/>
      <c r="D289" s="21"/>
      <c r="E289" s="27"/>
      <c r="F289" s="99">
        <f t="shared" si="5"/>
        <v>0</v>
      </c>
      <c r="G289" s="99">
        <f t="shared" si="6"/>
        <v>0</v>
      </c>
    </row>
    <row r="290" spans="1:7" customFormat="1" x14ac:dyDescent="0.35">
      <c r="A290" s="21" t="s">
        <v>1739</v>
      </c>
      <c r="B290" s="37"/>
      <c r="C290" s="21"/>
      <c r="D290" s="21"/>
      <c r="E290" s="27"/>
      <c r="F290" s="99">
        <f t="shared" si="5"/>
        <v>0</v>
      </c>
      <c r="G290" s="99">
        <f t="shared" si="6"/>
        <v>0</v>
      </c>
    </row>
    <row r="291" spans="1:7" customFormat="1" x14ac:dyDescent="0.35">
      <c r="A291" s="21" t="s">
        <v>1740</v>
      </c>
      <c r="B291" s="37"/>
      <c r="C291" s="21"/>
      <c r="D291" s="21"/>
      <c r="E291" s="27"/>
      <c r="F291" s="99">
        <f t="shared" si="5"/>
        <v>0</v>
      </c>
      <c r="G291" s="99">
        <f t="shared" si="6"/>
        <v>0</v>
      </c>
    </row>
    <row r="292" spans="1:7" customFormat="1" x14ac:dyDescent="0.35">
      <c r="A292" s="21" t="s">
        <v>1741</v>
      </c>
      <c r="B292" s="37"/>
      <c r="C292" s="21"/>
      <c r="D292" s="21"/>
      <c r="E292" s="27"/>
      <c r="F292" s="99">
        <f t="shared" si="5"/>
        <v>0</v>
      </c>
      <c r="G292" s="99">
        <f t="shared" si="6"/>
        <v>0</v>
      </c>
    </row>
    <row r="293" spans="1:7" customFormat="1" x14ac:dyDescent="0.35">
      <c r="A293" s="21" t="s">
        <v>1742</v>
      </c>
      <c r="B293" s="37"/>
      <c r="C293" s="21"/>
      <c r="D293" s="21"/>
      <c r="E293" s="27"/>
      <c r="F293" s="99">
        <f t="shared" si="5"/>
        <v>0</v>
      </c>
      <c r="G293" s="99">
        <f t="shared" si="6"/>
        <v>0</v>
      </c>
    </row>
    <row r="294" spans="1:7" customFormat="1" x14ac:dyDescent="0.35">
      <c r="A294" s="21" t="s">
        <v>1743</v>
      </c>
      <c r="B294" s="37"/>
      <c r="C294" s="21"/>
      <c r="D294" s="21"/>
      <c r="E294" s="27"/>
      <c r="F294" s="99">
        <f t="shared" si="5"/>
        <v>0</v>
      </c>
      <c r="G294" s="99">
        <f t="shared" si="6"/>
        <v>0</v>
      </c>
    </row>
    <row r="295" spans="1:7" customFormat="1" x14ac:dyDescent="0.35">
      <c r="A295" s="21" t="s">
        <v>1744</v>
      </c>
      <c r="B295" s="37"/>
      <c r="C295" s="21"/>
      <c r="D295" s="21"/>
      <c r="E295" s="27"/>
      <c r="F295" s="99">
        <f t="shared" si="5"/>
        <v>0</v>
      </c>
      <c r="G295" s="99">
        <f t="shared" si="6"/>
        <v>0</v>
      </c>
    </row>
    <row r="296" spans="1:7" customFormat="1" x14ac:dyDescent="0.35">
      <c r="A296" s="21" t="s">
        <v>1745</v>
      </c>
      <c r="B296" s="37"/>
      <c r="C296" s="21"/>
      <c r="D296" s="21"/>
      <c r="E296" s="27"/>
      <c r="F296" s="99">
        <f t="shared" si="5"/>
        <v>0</v>
      </c>
      <c r="G296" s="99">
        <f t="shared" si="6"/>
        <v>0</v>
      </c>
    </row>
    <row r="297" spans="1:7" customFormat="1" x14ac:dyDescent="0.35">
      <c r="A297" s="21" t="s">
        <v>1746</v>
      </c>
      <c r="B297" s="37"/>
      <c r="C297" s="21"/>
      <c r="D297" s="21"/>
      <c r="E297" s="27"/>
      <c r="F297" s="99">
        <f t="shared" si="5"/>
        <v>0</v>
      </c>
      <c r="G297" s="99">
        <f t="shared" si="6"/>
        <v>0</v>
      </c>
    </row>
    <row r="298" spans="1:7" customFormat="1" x14ac:dyDescent="0.35">
      <c r="A298" s="21" t="s">
        <v>1747</v>
      </c>
      <c r="B298" s="37"/>
      <c r="C298" s="21"/>
      <c r="D298" s="21"/>
      <c r="E298" s="27"/>
      <c r="F298" s="99">
        <f t="shared" si="5"/>
        <v>0</v>
      </c>
      <c r="G298" s="99">
        <f t="shared" si="6"/>
        <v>0</v>
      </c>
    </row>
    <row r="299" spans="1:7" customFormat="1" x14ac:dyDescent="0.35">
      <c r="A299" s="21" t="s">
        <v>1748</v>
      </c>
      <c r="B299" s="37"/>
      <c r="C299" s="21"/>
      <c r="D299" s="21"/>
      <c r="E299" s="27"/>
      <c r="F299" s="99">
        <f t="shared" si="5"/>
        <v>0</v>
      </c>
      <c r="G299" s="99">
        <f t="shared" si="6"/>
        <v>0</v>
      </c>
    </row>
    <row r="300" spans="1:7" customFormat="1" x14ac:dyDescent="0.35">
      <c r="A300" s="21" t="s">
        <v>1749</v>
      </c>
      <c r="B300" s="37"/>
      <c r="C300" s="21"/>
      <c r="D300" s="21"/>
      <c r="E300" s="27"/>
      <c r="F300" s="99">
        <f t="shared" si="5"/>
        <v>0</v>
      </c>
      <c r="G300" s="99">
        <f t="shared" si="6"/>
        <v>0</v>
      </c>
    </row>
    <row r="301" spans="1:7" customFormat="1" x14ac:dyDescent="0.35">
      <c r="A301" s="21" t="s">
        <v>1750</v>
      </c>
      <c r="B301" s="37"/>
      <c r="C301" s="21"/>
      <c r="D301" s="21"/>
      <c r="E301" s="27"/>
      <c r="F301" s="99">
        <f t="shared" si="5"/>
        <v>0</v>
      </c>
      <c r="G301" s="99">
        <f t="shared" si="6"/>
        <v>0</v>
      </c>
    </row>
    <row r="302" spans="1:7" customFormat="1" x14ac:dyDescent="0.35">
      <c r="A302" s="21" t="s">
        <v>1751</v>
      </c>
      <c r="B302" s="37"/>
      <c r="C302" s="21"/>
      <c r="D302" s="21"/>
      <c r="E302" s="27"/>
      <c r="F302" s="99">
        <f t="shared" si="5"/>
        <v>0</v>
      </c>
      <c r="G302" s="99">
        <f t="shared" si="6"/>
        <v>0</v>
      </c>
    </row>
    <row r="303" spans="1:7" customFormat="1" x14ac:dyDescent="0.35">
      <c r="A303" s="21" t="s">
        <v>1752</v>
      </c>
      <c r="B303" s="37"/>
      <c r="C303" s="21"/>
      <c r="D303" s="21"/>
      <c r="E303" s="27"/>
      <c r="F303" s="99">
        <f t="shared" si="5"/>
        <v>0</v>
      </c>
      <c r="G303" s="99">
        <f t="shared" si="6"/>
        <v>0</v>
      </c>
    </row>
    <row r="304" spans="1:7" customFormat="1" x14ac:dyDescent="0.35">
      <c r="A304" s="21" t="s">
        <v>1753</v>
      </c>
      <c r="B304" s="37" t="s">
        <v>1754</v>
      </c>
      <c r="C304" s="85">
        <v>21197.240827660029</v>
      </c>
      <c r="D304" s="85">
        <v>296392</v>
      </c>
      <c r="E304" s="27"/>
      <c r="F304" s="99">
        <f t="shared" si="5"/>
        <v>1</v>
      </c>
      <c r="G304" s="99">
        <f t="shared" si="6"/>
        <v>1</v>
      </c>
    </row>
    <row r="305" spans="1:7" customFormat="1" x14ac:dyDescent="0.35">
      <c r="A305" s="21" t="s">
        <v>1755</v>
      </c>
      <c r="B305" s="37" t="s">
        <v>87</v>
      </c>
      <c r="C305" s="93">
        <f>SUM(C287:C304)</f>
        <v>21197.240827660029</v>
      </c>
      <c r="D305" s="21">
        <f>SUM(D287:D304)</f>
        <v>296392</v>
      </c>
      <c r="E305" s="27"/>
      <c r="F305" s="87">
        <f>SUM(F287:F304)</f>
        <v>1</v>
      </c>
      <c r="G305" s="87">
        <f>SUM(G287:G304)</f>
        <v>1</v>
      </c>
    </row>
    <row r="306" spans="1:7" customFormat="1" x14ac:dyDescent="0.35">
      <c r="A306" s="21" t="s">
        <v>1756</v>
      </c>
      <c r="B306" s="37"/>
      <c r="C306" s="21"/>
      <c r="D306" s="21"/>
      <c r="E306" s="27"/>
      <c r="F306" s="27"/>
      <c r="G306" s="27"/>
    </row>
    <row r="307" spans="1:7" customFormat="1" x14ac:dyDescent="0.35">
      <c r="A307" s="21" t="s">
        <v>1757</v>
      </c>
      <c r="B307" s="37"/>
      <c r="C307" s="21"/>
      <c r="D307" s="21"/>
      <c r="E307" s="27"/>
      <c r="F307" s="27"/>
      <c r="G307" s="27"/>
    </row>
    <row r="308" spans="1:7" customFormat="1" x14ac:dyDescent="0.35">
      <c r="A308" s="21" t="s">
        <v>1758</v>
      </c>
      <c r="B308" s="37"/>
      <c r="C308" s="21"/>
      <c r="D308" s="21"/>
      <c r="E308" s="27"/>
      <c r="F308" s="27"/>
      <c r="G308" s="27"/>
    </row>
    <row r="309" spans="1:7" customFormat="1" x14ac:dyDescent="0.35">
      <c r="A309" s="40"/>
      <c r="B309" s="40" t="s">
        <v>1759</v>
      </c>
      <c r="C309" s="40" t="s">
        <v>58</v>
      </c>
      <c r="D309" s="40" t="s">
        <v>1734</v>
      </c>
      <c r="E309" s="40"/>
      <c r="F309" s="40" t="s">
        <v>429</v>
      </c>
      <c r="G309" s="40" t="s">
        <v>1735</v>
      </c>
    </row>
    <row r="310" spans="1:7" customFormat="1" x14ac:dyDescent="0.35">
      <c r="A310" s="21" t="s">
        <v>1760</v>
      </c>
      <c r="B310" s="37"/>
      <c r="C310" s="21"/>
      <c r="D310" s="21"/>
      <c r="E310" s="27"/>
      <c r="F310" s="99">
        <f>IF($C$328=0,"",IF(C310="[For completion]","",C310/$C$328))</f>
        <v>0</v>
      </c>
      <c r="G310" s="99">
        <f>IF($D$328=0,"",IF(D310="[For completion]","",D310/$D$328))</f>
        <v>0</v>
      </c>
    </row>
    <row r="311" spans="1:7" customFormat="1" x14ac:dyDescent="0.35">
      <c r="A311" s="21" t="s">
        <v>1761</v>
      </c>
      <c r="B311" s="37"/>
      <c r="C311" s="21"/>
      <c r="D311" s="21"/>
      <c r="E311" s="27"/>
      <c r="F311" s="27"/>
      <c r="G311" s="27"/>
    </row>
    <row r="312" spans="1:7" customFormat="1" x14ac:dyDescent="0.35">
      <c r="A312" s="21" t="s">
        <v>1762</v>
      </c>
      <c r="B312" s="37"/>
      <c r="C312" s="21"/>
      <c r="D312" s="21"/>
      <c r="E312" s="27"/>
      <c r="F312" s="27"/>
      <c r="G312" s="27"/>
    </row>
    <row r="313" spans="1:7" customFormat="1" x14ac:dyDescent="0.35">
      <c r="A313" s="21" t="s">
        <v>1763</v>
      </c>
      <c r="B313" s="37"/>
      <c r="C313" s="21"/>
      <c r="D313" s="21"/>
      <c r="E313" s="27"/>
      <c r="F313" s="27"/>
      <c r="G313" s="27"/>
    </row>
    <row r="314" spans="1:7" customFormat="1" x14ac:dyDescent="0.35">
      <c r="A314" s="21" t="s">
        <v>1764</v>
      </c>
      <c r="B314" s="37"/>
      <c r="C314" s="21"/>
      <c r="D314" s="21"/>
      <c r="E314" s="27"/>
      <c r="F314" s="27"/>
      <c r="G314" s="27"/>
    </row>
    <row r="315" spans="1:7" customFormat="1" x14ac:dyDescent="0.35">
      <c r="A315" s="21" t="s">
        <v>1765</v>
      </c>
      <c r="B315" s="37"/>
      <c r="C315" s="21"/>
      <c r="D315" s="21"/>
      <c r="E315" s="27"/>
      <c r="F315" s="27"/>
      <c r="G315" s="27"/>
    </row>
    <row r="316" spans="1:7" customFormat="1" x14ac:dyDescent="0.35">
      <c r="A316" s="21" t="s">
        <v>1766</v>
      </c>
      <c r="B316" s="37"/>
      <c r="C316" s="21"/>
      <c r="D316" s="21"/>
      <c r="E316" s="27"/>
      <c r="F316" s="27"/>
      <c r="G316" s="27"/>
    </row>
    <row r="317" spans="1:7" customFormat="1" x14ac:dyDescent="0.35">
      <c r="A317" s="21" t="s">
        <v>1767</v>
      </c>
      <c r="B317" s="37"/>
      <c r="C317" s="21"/>
      <c r="D317" s="21"/>
      <c r="E317" s="27"/>
      <c r="F317" s="27"/>
      <c r="G317" s="27"/>
    </row>
    <row r="318" spans="1:7" customFormat="1" x14ac:dyDescent="0.35">
      <c r="A318" s="21" t="s">
        <v>1768</v>
      </c>
      <c r="B318" s="37"/>
      <c r="C318" s="21"/>
      <c r="D318" s="21"/>
      <c r="E318" s="27"/>
      <c r="F318" s="27"/>
      <c r="G318" s="27"/>
    </row>
    <row r="319" spans="1:7" customFormat="1" x14ac:dyDescent="0.35">
      <c r="A319" s="21" t="s">
        <v>1769</v>
      </c>
      <c r="B319" s="37"/>
      <c r="C319" s="21"/>
      <c r="D319" s="21"/>
      <c r="E319" s="27"/>
      <c r="F319" s="27"/>
      <c r="G319" s="27"/>
    </row>
    <row r="320" spans="1:7" customFormat="1" x14ac:dyDescent="0.35">
      <c r="A320" s="21" t="s">
        <v>1770</v>
      </c>
      <c r="B320" s="37"/>
      <c r="C320" s="21"/>
      <c r="D320" s="21"/>
      <c r="E320" s="27"/>
      <c r="F320" s="27"/>
      <c r="G320" s="27"/>
    </row>
    <row r="321" spans="1:7" customFormat="1" x14ac:dyDescent="0.35">
      <c r="A321" s="21" t="s">
        <v>1771</v>
      </c>
      <c r="B321" s="37"/>
      <c r="C321" s="21"/>
      <c r="D321" s="21"/>
      <c r="E321" s="27"/>
      <c r="F321" s="27"/>
      <c r="G321" s="27"/>
    </row>
    <row r="322" spans="1:7" customFormat="1" x14ac:dyDescent="0.35">
      <c r="A322" s="21" t="s">
        <v>1772</v>
      </c>
      <c r="B322" s="37"/>
      <c r="C322" s="21"/>
      <c r="D322" s="21"/>
      <c r="E322" s="27"/>
      <c r="F322" s="27"/>
      <c r="G322" s="27"/>
    </row>
    <row r="323" spans="1:7" customFormat="1" x14ac:dyDescent="0.35">
      <c r="A323" s="21" t="s">
        <v>1773</v>
      </c>
      <c r="B323" s="37"/>
      <c r="C323" s="21"/>
      <c r="D323" s="21"/>
      <c r="E323" s="27"/>
      <c r="F323" s="27"/>
      <c r="G323" s="27"/>
    </row>
    <row r="324" spans="1:7" customFormat="1" x14ac:dyDescent="0.35">
      <c r="A324" s="21" t="s">
        <v>1774</v>
      </c>
      <c r="B324" s="37"/>
      <c r="C324" s="21"/>
      <c r="D324" s="21"/>
      <c r="E324" s="27"/>
      <c r="F324" s="27"/>
      <c r="G324" s="27"/>
    </row>
    <row r="325" spans="1:7" customFormat="1" x14ac:dyDescent="0.35">
      <c r="A325" s="21" t="s">
        <v>1775</v>
      </c>
      <c r="B325" s="37"/>
      <c r="C325" s="21"/>
      <c r="D325" s="21"/>
      <c r="E325" s="27"/>
      <c r="F325" s="27"/>
      <c r="G325" s="27"/>
    </row>
    <row r="326" spans="1:7" customFormat="1" x14ac:dyDescent="0.35">
      <c r="A326" s="21" t="s">
        <v>1776</v>
      </c>
      <c r="B326" s="37"/>
      <c r="C326" s="21"/>
      <c r="D326" s="21"/>
      <c r="E326" s="27"/>
      <c r="F326" s="27"/>
      <c r="G326" s="27"/>
    </row>
    <row r="327" spans="1:7" customFormat="1" x14ac:dyDescent="0.35">
      <c r="A327" s="21" t="s">
        <v>1777</v>
      </c>
      <c r="B327" s="37" t="s">
        <v>1754</v>
      </c>
      <c r="C327" s="85">
        <v>21197.240827660029</v>
      </c>
      <c r="D327" s="85">
        <v>296392</v>
      </c>
      <c r="E327" s="27"/>
      <c r="F327" s="99">
        <f>IF($C$328=0,"",IF(C327="[For completion]","",C327/$C$328))</f>
        <v>1</v>
      </c>
      <c r="G327" s="99">
        <f>IF($D$328=0,"",IF(D327="[For completion]","",D327/$D$328))</f>
        <v>1</v>
      </c>
    </row>
    <row r="328" spans="1:7" customFormat="1" x14ac:dyDescent="0.35">
      <c r="A328" s="21" t="s">
        <v>1778</v>
      </c>
      <c r="B328" s="37" t="s">
        <v>87</v>
      </c>
      <c r="C328" s="93">
        <f>SUM(C310:C327)</f>
        <v>21197.240827660029</v>
      </c>
      <c r="D328" s="21">
        <f>SUM(D310:D327)</f>
        <v>296392</v>
      </c>
      <c r="E328" s="27"/>
      <c r="F328" s="87">
        <f>SUM(F310:F327)</f>
        <v>1</v>
      </c>
      <c r="G328" s="87">
        <f>SUM(G310:G327)</f>
        <v>1</v>
      </c>
    </row>
    <row r="329" spans="1:7" customFormat="1" x14ac:dyDescent="0.35">
      <c r="A329" s="21" t="s">
        <v>1779</v>
      </c>
      <c r="B329" s="37"/>
      <c r="C329" s="21"/>
      <c r="D329" s="21"/>
      <c r="E329" s="27"/>
      <c r="F329" s="27"/>
      <c r="G329" s="27"/>
    </row>
    <row r="330" spans="1:7" customFormat="1" x14ac:dyDescent="0.35">
      <c r="A330" s="21" t="s">
        <v>1780</v>
      </c>
      <c r="B330" s="37"/>
      <c r="C330" s="21"/>
      <c r="D330" s="21"/>
      <c r="E330" s="27"/>
      <c r="F330" s="27"/>
      <c r="G330" s="27"/>
    </row>
    <row r="331" spans="1:7" customFormat="1" x14ac:dyDescent="0.35">
      <c r="A331" s="21" t="s">
        <v>1781</v>
      </c>
      <c r="B331" s="37"/>
      <c r="C331" s="21"/>
      <c r="D331" s="21"/>
      <c r="E331" s="27"/>
      <c r="F331" s="27"/>
      <c r="G331" s="27"/>
    </row>
    <row r="332" spans="1:7" customFormat="1" x14ac:dyDescent="0.35">
      <c r="A332" s="40"/>
      <c r="B332" s="40" t="s">
        <v>1782</v>
      </c>
      <c r="C332" s="40" t="s">
        <v>58</v>
      </c>
      <c r="D332" s="40" t="s">
        <v>1734</v>
      </c>
      <c r="E332" s="40"/>
      <c r="F332" s="40" t="s">
        <v>429</v>
      </c>
      <c r="G332" s="40" t="s">
        <v>1735</v>
      </c>
    </row>
    <row r="333" spans="1:7" customFormat="1" x14ac:dyDescent="0.35">
      <c r="A333" s="21" t="s">
        <v>1783</v>
      </c>
      <c r="B333" s="37" t="s">
        <v>1784</v>
      </c>
      <c r="C333" s="85">
        <v>34.814495659999992</v>
      </c>
      <c r="D333" s="85">
        <v>652</v>
      </c>
      <c r="E333" s="27"/>
      <c r="F333" s="99">
        <f>IF($C$346=0,"",IF(C333="[For completion]","",C333/$C$346))</f>
        <v>1.6424069501805607E-3</v>
      </c>
      <c r="G333" s="99">
        <f>IF($D$346=0,"",IF(D333="[For completion]","",D333/$D$346))</f>
        <v>2.1997894680018354E-3</v>
      </c>
    </row>
    <row r="334" spans="1:7" customFormat="1" x14ac:dyDescent="0.35">
      <c r="A334" s="21" t="s">
        <v>1785</v>
      </c>
      <c r="B334" s="37" t="s">
        <v>1786</v>
      </c>
      <c r="C334" s="85">
        <v>34.977056060000002</v>
      </c>
      <c r="D334" s="85">
        <v>791</v>
      </c>
      <c r="E334" s="27"/>
      <c r="F334" s="99">
        <f t="shared" ref="F334:F345" si="7">IF($C$346=0,"",IF(C334="[For completion]","",C334/$C$346))</f>
        <v>1.6500758916867537E-3</v>
      </c>
      <c r="G334" s="99">
        <f t="shared" ref="G334:G345" si="8">IF($D$346=0,"",IF(D334="[For completion]","",D334/$D$346))</f>
        <v>2.6687629895543741E-3</v>
      </c>
    </row>
    <row r="335" spans="1:7" customFormat="1" x14ac:dyDescent="0.35">
      <c r="A335" s="21" t="s">
        <v>1787</v>
      </c>
      <c r="B335" s="37" t="s">
        <v>1788</v>
      </c>
      <c r="C335" s="85">
        <v>181.88505687000099</v>
      </c>
      <c r="D335" s="85">
        <v>4001</v>
      </c>
      <c r="E335" s="27"/>
      <c r="F335" s="99">
        <f t="shared" si="7"/>
        <v>8.5806005766873791E-3</v>
      </c>
      <c r="G335" s="99">
        <f t="shared" si="8"/>
        <v>1.3499014818213717E-2</v>
      </c>
    </row>
    <row r="336" spans="1:7" customFormat="1" x14ac:dyDescent="0.35">
      <c r="A336" s="21" t="s">
        <v>1789</v>
      </c>
      <c r="B336" s="37" t="s">
        <v>1790</v>
      </c>
      <c r="C336" s="85">
        <v>109.6219894099999</v>
      </c>
      <c r="D336" s="85">
        <v>2361</v>
      </c>
      <c r="E336" s="27"/>
      <c r="F336" s="99">
        <f t="shared" si="7"/>
        <v>5.1715216287468602E-3</v>
      </c>
      <c r="G336" s="99">
        <f t="shared" si="8"/>
        <v>7.9658020459391615E-3</v>
      </c>
    </row>
    <row r="337" spans="1:7" customFormat="1" x14ac:dyDescent="0.35">
      <c r="A337" s="21" t="s">
        <v>1791</v>
      </c>
      <c r="B337" s="37" t="s">
        <v>1792</v>
      </c>
      <c r="C337" s="85">
        <v>241.60318304</v>
      </c>
      <c r="D337" s="85">
        <v>4813</v>
      </c>
      <c r="E337" s="27"/>
      <c r="F337" s="99">
        <f t="shared" si="7"/>
        <v>1.1397859985849419E-2</v>
      </c>
      <c r="G337" s="99">
        <f t="shared" si="8"/>
        <v>1.6238629922535022E-2</v>
      </c>
    </row>
    <row r="338" spans="1:7" customFormat="1" x14ac:dyDescent="0.35">
      <c r="A338" s="21" t="s">
        <v>1793</v>
      </c>
      <c r="B338" s="37" t="s">
        <v>1794</v>
      </c>
      <c r="C338" s="85">
        <v>81.327885399999914</v>
      </c>
      <c r="D338" s="85">
        <v>1645</v>
      </c>
      <c r="E338" s="27"/>
      <c r="F338" s="99">
        <f t="shared" si="7"/>
        <v>3.8367203572021542E-3</v>
      </c>
      <c r="G338" s="99">
        <f t="shared" si="8"/>
        <v>5.5500823234095383E-3</v>
      </c>
    </row>
    <row r="339" spans="1:7" customFormat="1" x14ac:dyDescent="0.35">
      <c r="A339" s="21" t="s">
        <v>1795</v>
      </c>
      <c r="B339" s="37" t="s">
        <v>1796</v>
      </c>
      <c r="C339" s="85">
        <v>62.837139399999998</v>
      </c>
      <c r="D339" s="85">
        <v>1293</v>
      </c>
      <c r="E339" s="27"/>
      <c r="F339" s="99">
        <f t="shared" si="7"/>
        <v>2.9644018252604144E-3</v>
      </c>
      <c r="G339" s="99">
        <f t="shared" si="8"/>
        <v>4.3624659235067071E-3</v>
      </c>
    </row>
    <row r="340" spans="1:7" customFormat="1" x14ac:dyDescent="0.35">
      <c r="A340" s="21" t="s">
        <v>1797</v>
      </c>
      <c r="B340" s="37" t="s">
        <v>1798</v>
      </c>
      <c r="C340" s="85">
        <v>243.23838945</v>
      </c>
      <c r="D340" s="85">
        <v>10584</v>
      </c>
      <c r="E340" s="27"/>
      <c r="F340" s="99">
        <f t="shared" si="7"/>
        <v>1.1475002403737423E-2</v>
      </c>
      <c r="G340" s="99">
        <f t="shared" si="8"/>
        <v>3.5709465842532859E-2</v>
      </c>
    </row>
    <row r="341" spans="1:7" customFormat="1" x14ac:dyDescent="0.35">
      <c r="A341" s="21" t="s">
        <v>1799</v>
      </c>
      <c r="B341" s="37" t="s">
        <v>2714</v>
      </c>
      <c r="C341" s="85">
        <v>1481.0426933999981</v>
      </c>
      <c r="D341" s="85">
        <v>35519</v>
      </c>
      <c r="E341" s="27"/>
      <c r="F341" s="99">
        <f t="shared" si="7"/>
        <v>6.9869597908582617E-2</v>
      </c>
      <c r="G341" s="99">
        <f t="shared" si="8"/>
        <v>0.11983791735269508</v>
      </c>
    </row>
    <row r="342" spans="1:7" customFormat="1" x14ac:dyDescent="0.35">
      <c r="A342" s="21" t="s">
        <v>1800</v>
      </c>
      <c r="B342" s="37" t="s">
        <v>2715</v>
      </c>
      <c r="C342" s="85">
        <v>3680.4901890200304</v>
      </c>
      <c r="D342" s="85">
        <v>57405</v>
      </c>
      <c r="E342" s="27"/>
      <c r="F342" s="99">
        <f t="shared" si="7"/>
        <v>0.173630625747168</v>
      </c>
      <c r="G342" s="99">
        <f t="shared" si="8"/>
        <v>0.19367931658074442</v>
      </c>
    </row>
    <row r="343" spans="1:7" customFormat="1" x14ac:dyDescent="0.35">
      <c r="A343" s="21" t="s">
        <v>1801</v>
      </c>
      <c r="B343" s="37" t="s">
        <v>2716</v>
      </c>
      <c r="C343" s="85">
        <v>7090.7605137899891</v>
      </c>
      <c r="D343" s="85">
        <v>74059</v>
      </c>
      <c r="E343" s="27"/>
      <c r="F343" s="99">
        <f t="shared" si="7"/>
        <v>0.33451337235067574</v>
      </c>
      <c r="G343" s="99">
        <f t="shared" si="8"/>
        <v>0.24986841750114713</v>
      </c>
    </row>
    <row r="344" spans="1:7" customFormat="1" x14ac:dyDescent="0.35">
      <c r="A344" s="21" t="s">
        <v>2718</v>
      </c>
      <c r="B344" s="37" t="s">
        <v>2717</v>
      </c>
      <c r="C344" s="85">
        <v>58.100569680000007</v>
      </c>
      <c r="D344" s="85">
        <v>531</v>
      </c>
      <c r="E344" s="27"/>
      <c r="F344" s="99">
        <f t="shared" si="7"/>
        <v>2.7409496430396371E-3</v>
      </c>
      <c r="G344" s="99">
        <f t="shared" si="8"/>
        <v>1.7915463305352372E-3</v>
      </c>
    </row>
    <row r="345" spans="1:7" customFormat="1" x14ac:dyDescent="0.35">
      <c r="A345" s="21" t="s">
        <v>2719</v>
      </c>
      <c r="B345" s="21" t="s">
        <v>1754</v>
      </c>
      <c r="C345" s="85">
        <v>7896.5416664800223</v>
      </c>
      <c r="D345" s="85">
        <v>102738</v>
      </c>
      <c r="F345" s="99">
        <f t="shared" si="7"/>
        <v>0.37252686473118307</v>
      </c>
      <c r="G345" s="99">
        <f t="shared" si="8"/>
        <v>0.34662878890118493</v>
      </c>
    </row>
    <row r="346" spans="1:7" customFormat="1" x14ac:dyDescent="0.35">
      <c r="A346" s="21" t="s">
        <v>2720</v>
      </c>
      <c r="B346" s="37" t="s">
        <v>87</v>
      </c>
      <c r="C346" s="93">
        <f>SUM(C333:C345)</f>
        <v>21197.24082766004</v>
      </c>
      <c r="D346" s="21">
        <f>SUM(D333:D345)</f>
        <v>296392</v>
      </c>
      <c r="E346" s="27"/>
      <c r="F346" s="87">
        <f>SUM(F333:F345)</f>
        <v>1</v>
      </c>
      <c r="G346" s="87">
        <f>SUM(G333:G345)</f>
        <v>1</v>
      </c>
    </row>
    <row r="347" spans="1:7" customFormat="1" x14ac:dyDescent="0.35">
      <c r="A347" s="21"/>
      <c r="B347" s="37"/>
      <c r="C347" s="21"/>
      <c r="D347" s="21"/>
      <c r="E347" s="27"/>
      <c r="F347" s="27"/>
      <c r="G347" s="27"/>
    </row>
    <row r="348" spans="1:7" customFormat="1" x14ac:dyDescent="0.35">
      <c r="A348" s="21"/>
      <c r="B348" s="37"/>
      <c r="C348" s="21"/>
      <c r="D348" s="21"/>
      <c r="E348" s="27"/>
      <c r="F348" s="27"/>
      <c r="G348" s="27"/>
    </row>
    <row r="349" spans="1:7" customFormat="1" x14ac:dyDescent="0.35">
      <c r="A349" s="21"/>
      <c r="B349" s="37"/>
      <c r="C349" s="21"/>
      <c r="D349" s="21"/>
      <c r="E349" s="27"/>
      <c r="F349" s="27"/>
      <c r="G349" s="27"/>
    </row>
    <row r="350" spans="1:7" customFormat="1" x14ac:dyDescent="0.35">
      <c r="A350" s="21"/>
      <c r="B350" s="37"/>
      <c r="C350" s="21"/>
      <c r="D350" s="21"/>
      <c r="E350" s="27"/>
      <c r="F350" s="27"/>
      <c r="G350" s="27"/>
    </row>
    <row r="351" spans="1:7" customFormat="1" x14ac:dyDescent="0.35">
      <c r="A351" s="21"/>
      <c r="B351" s="37"/>
      <c r="C351" s="21"/>
      <c r="D351" s="21"/>
      <c r="E351" s="27"/>
      <c r="F351" s="27"/>
      <c r="G351" s="27"/>
    </row>
    <row r="352" spans="1:7" customFormat="1" x14ac:dyDescent="0.35">
      <c r="A352" s="21"/>
      <c r="B352" s="37"/>
      <c r="C352" s="21"/>
      <c r="D352" s="21"/>
      <c r="E352" s="27"/>
      <c r="F352" s="27"/>
      <c r="G352" s="27"/>
    </row>
    <row r="353" spans="1:7" customFormat="1" x14ac:dyDescent="0.35">
      <c r="A353" s="21"/>
      <c r="B353" s="37"/>
      <c r="C353" s="21"/>
      <c r="D353" s="21"/>
      <c r="E353" s="27"/>
      <c r="F353" s="27"/>
      <c r="G353" s="27"/>
    </row>
    <row r="354" spans="1:7" customFormat="1" x14ac:dyDescent="0.35">
      <c r="A354" s="21"/>
      <c r="B354" s="37"/>
      <c r="C354" s="21"/>
      <c r="D354" s="21"/>
      <c r="E354" s="27"/>
      <c r="F354" s="27"/>
      <c r="G354" s="27"/>
    </row>
    <row r="355" spans="1:7" customFormat="1" x14ac:dyDescent="0.35">
      <c r="A355" s="21"/>
      <c r="B355" s="37"/>
      <c r="C355" s="21"/>
      <c r="D355" s="21"/>
      <c r="E355" s="27"/>
      <c r="F355" s="27"/>
      <c r="G355" s="27"/>
    </row>
    <row r="356" spans="1:7" customFormat="1" x14ac:dyDescent="0.35">
      <c r="A356" s="21"/>
      <c r="B356" s="37"/>
      <c r="C356" s="21"/>
      <c r="D356" s="21"/>
      <c r="E356" s="27"/>
      <c r="F356" s="27"/>
      <c r="G356" s="27"/>
    </row>
    <row r="357" spans="1:7" customFormat="1" x14ac:dyDescent="0.35">
      <c r="A357" s="40"/>
      <c r="B357" s="40" t="s">
        <v>1802</v>
      </c>
      <c r="C357" s="40" t="s">
        <v>58</v>
      </c>
      <c r="D357" s="40" t="s">
        <v>1734</v>
      </c>
      <c r="E357" s="40"/>
      <c r="F357" s="40" t="s">
        <v>429</v>
      </c>
      <c r="G357" s="40" t="s">
        <v>1735</v>
      </c>
    </row>
    <row r="358" spans="1:7" customFormat="1" x14ac:dyDescent="0.35">
      <c r="A358" s="21" t="s">
        <v>1803</v>
      </c>
      <c r="B358" s="37" t="s">
        <v>1804</v>
      </c>
      <c r="C358" s="85">
        <v>12623.638588190006</v>
      </c>
      <c r="D358" s="85">
        <v>190083</v>
      </c>
      <c r="E358" s="27"/>
      <c r="F358" s="99">
        <f>IF($C$365=0,"",IF(C358="[For completion]","",C358/$C$365))</f>
        <v>0.59553215868159415</v>
      </c>
      <c r="G358" s="99">
        <f>IF($D$365=0,"",IF(D358="[For completion]","",D358/$D$365))</f>
        <v>0.64132297767820989</v>
      </c>
    </row>
    <row r="359" spans="1:7" customFormat="1" x14ac:dyDescent="0.35">
      <c r="A359" s="21" t="s">
        <v>1805</v>
      </c>
      <c r="B359" s="558" t="s">
        <v>1806</v>
      </c>
      <c r="C359" s="85">
        <v>8412.9875579800337</v>
      </c>
      <c r="D359" s="85">
        <v>104879</v>
      </c>
      <c r="E359" s="27"/>
      <c r="F359" s="99">
        <f t="shared" ref="F359:F364" si="9">IF($C$365=0,"",IF(C359="[For completion]","",C359/$C$365))</f>
        <v>0.39689069093379459</v>
      </c>
      <c r="G359" s="99">
        <f t="shared" ref="G359:G364" si="10">IF($D$365=0,"",IF(D359="[For completion]","",D359/$D$365))</f>
        <v>0.3538523306971848</v>
      </c>
    </row>
    <row r="360" spans="1:7" customFormat="1" x14ac:dyDescent="0.35">
      <c r="A360" s="21" t="s">
        <v>1807</v>
      </c>
      <c r="B360" s="37" t="s">
        <v>1808</v>
      </c>
      <c r="C360" s="93"/>
      <c r="D360" s="21"/>
      <c r="E360" s="27"/>
      <c r="F360" s="99">
        <f t="shared" si="9"/>
        <v>0</v>
      </c>
      <c r="G360" s="99">
        <f t="shared" si="10"/>
        <v>0</v>
      </c>
    </row>
    <row r="361" spans="1:7" customFormat="1" x14ac:dyDescent="0.35">
      <c r="A361" s="21" t="s">
        <v>1809</v>
      </c>
      <c r="B361" s="37" t="s">
        <v>1810</v>
      </c>
      <c r="C361" s="93"/>
      <c r="D361" s="21"/>
      <c r="E361" s="27"/>
      <c r="F361" s="99">
        <f t="shared" si="9"/>
        <v>0</v>
      </c>
      <c r="G361" s="99">
        <f t="shared" si="10"/>
        <v>0</v>
      </c>
    </row>
    <row r="362" spans="1:7" customFormat="1" x14ac:dyDescent="0.35">
      <c r="A362" s="21" t="s">
        <v>1811</v>
      </c>
      <c r="B362" s="37" t="s">
        <v>1812</v>
      </c>
      <c r="C362" s="93"/>
      <c r="D362" s="21"/>
      <c r="E362" s="27"/>
      <c r="F362" s="99">
        <f t="shared" si="9"/>
        <v>0</v>
      </c>
      <c r="G362" s="99">
        <f t="shared" si="10"/>
        <v>0</v>
      </c>
    </row>
    <row r="363" spans="1:7" customFormat="1" x14ac:dyDescent="0.35">
      <c r="A363" s="21" t="s">
        <v>1813</v>
      </c>
      <c r="B363" s="37" t="s">
        <v>1814</v>
      </c>
      <c r="C363" s="93"/>
      <c r="D363" s="21"/>
      <c r="E363" s="27"/>
      <c r="F363" s="99">
        <f t="shared" si="9"/>
        <v>0</v>
      </c>
      <c r="G363" s="99">
        <f t="shared" si="10"/>
        <v>0</v>
      </c>
    </row>
    <row r="364" spans="1:7" customFormat="1" x14ac:dyDescent="0.35">
      <c r="A364" s="21" t="s">
        <v>1815</v>
      </c>
      <c r="B364" s="37" t="s">
        <v>1725</v>
      </c>
      <c r="C364" s="93">
        <v>160.61468149000001</v>
      </c>
      <c r="D364" s="21">
        <v>1430</v>
      </c>
      <c r="E364" s="27"/>
      <c r="F364" s="99">
        <f t="shared" si="9"/>
        <v>7.5771503846111766E-3</v>
      </c>
      <c r="G364" s="99">
        <f t="shared" si="10"/>
        <v>4.8246916246052528E-3</v>
      </c>
    </row>
    <row r="365" spans="1:7" customFormat="1" x14ac:dyDescent="0.35">
      <c r="A365" s="21" t="s">
        <v>1816</v>
      </c>
      <c r="B365" s="37" t="s">
        <v>87</v>
      </c>
      <c r="C365" s="93">
        <f>SUM(C358:C364)</f>
        <v>21197.24082766004</v>
      </c>
      <c r="D365" s="21">
        <f>SUM(D358:D364)</f>
        <v>296392</v>
      </c>
      <c r="E365" s="27"/>
      <c r="F365" s="87">
        <f>SUM(F358:F364)</f>
        <v>0.99999999999999989</v>
      </c>
      <c r="G365" s="87">
        <f>SUM(G358:G364)</f>
        <v>1</v>
      </c>
    </row>
    <row r="366" spans="1:7" customFormat="1" x14ac:dyDescent="0.35">
      <c r="A366" s="21" t="s">
        <v>1817</v>
      </c>
      <c r="B366" s="37"/>
      <c r="C366" s="21"/>
      <c r="D366" s="21"/>
      <c r="E366" s="27"/>
      <c r="F366" s="27"/>
      <c r="G366" s="27"/>
    </row>
    <row r="367" spans="1:7" customFormat="1" x14ac:dyDescent="0.35">
      <c r="A367" s="40"/>
      <c r="B367" s="40" t="s">
        <v>1818</v>
      </c>
      <c r="C367" s="40" t="s">
        <v>58</v>
      </c>
      <c r="D367" s="40" t="s">
        <v>1734</v>
      </c>
      <c r="E367" s="40"/>
      <c r="F367" s="40" t="s">
        <v>429</v>
      </c>
      <c r="G367" s="40" t="s">
        <v>1735</v>
      </c>
    </row>
    <row r="368" spans="1:7" customFormat="1" x14ac:dyDescent="0.35">
      <c r="A368" s="21" t="s">
        <v>1819</v>
      </c>
      <c r="B368" s="37" t="s">
        <v>1820</v>
      </c>
      <c r="C368" s="93">
        <v>12329.109570940018</v>
      </c>
      <c r="D368" s="21">
        <v>173552</v>
      </c>
      <c r="E368" s="27"/>
      <c r="F368" s="99">
        <f>IF($C$372=0,"",IF(C368="[For completion]","",C368/$C$372))</f>
        <v>0.5816374721209896</v>
      </c>
      <c r="G368" s="99">
        <f>IF($D$372=0,"",IF(D368="[For completion]","",D368/$D$372))</f>
        <v>0.58554886771572778</v>
      </c>
    </row>
    <row r="369" spans="1:7" customFormat="1" x14ac:dyDescent="0.35">
      <c r="A369" s="21" t="s">
        <v>1821</v>
      </c>
      <c r="B369" s="558" t="s">
        <v>1822</v>
      </c>
      <c r="C369" s="93">
        <v>7192.8855780500207</v>
      </c>
      <c r="D369" s="21">
        <v>104849</v>
      </c>
      <c r="E369" s="27"/>
      <c r="F369" s="99">
        <f t="shared" ref="F369:F371" si="11">IF($C$372=0,"",IF(C369="[For completion]","",C369/$C$372))</f>
        <v>0.33933121940399458</v>
      </c>
      <c r="G369" s="99">
        <f t="shared" ref="G369:G371" si="12">IF($D$372=0,"",IF(D369="[For completion]","",D369/$D$372))</f>
        <v>0.3537511133903749</v>
      </c>
    </row>
    <row r="370" spans="1:7" customFormat="1" x14ac:dyDescent="0.35">
      <c r="A370" s="21" t="s">
        <v>1823</v>
      </c>
      <c r="B370" s="37" t="s">
        <v>1725</v>
      </c>
      <c r="C370" s="93">
        <v>645.06892106000021</v>
      </c>
      <c r="D370" s="21">
        <v>4589</v>
      </c>
      <c r="E370" s="27"/>
      <c r="F370" s="99">
        <f t="shared" si="11"/>
        <v>3.043173997524513E-2</v>
      </c>
      <c r="G370" s="99">
        <f t="shared" si="12"/>
        <v>1.5482874031687764E-2</v>
      </c>
    </row>
    <row r="371" spans="1:7" customFormat="1" x14ac:dyDescent="0.35">
      <c r="A371" s="21" t="s">
        <v>1824</v>
      </c>
      <c r="B371" s="21" t="s">
        <v>1754</v>
      </c>
      <c r="C371" s="93">
        <v>1030.176757610001</v>
      </c>
      <c r="D371" s="21">
        <v>13402</v>
      </c>
      <c r="E371" s="27"/>
      <c r="F371" s="99">
        <f t="shared" si="11"/>
        <v>4.8599568499770734E-2</v>
      </c>
      <c r="G371" s="99">
        <f t="shared" si="12"/>
        <v>4.5217144862209506E-2</v>
      </c>
    </row>
    <row r="372" spans="1:7" customFormat="1" x14ac:dyDescent="0.35">
      <c r="A372" s="21" t="s">
        <v>1825</v>
      </c>
      <c r="B372" s="37" t="s">
        <v>87</v>
      </c>
      <c r="C372" s="93">
        <f>SUM(C368:C371)</f>
        <v>21197.24082766004</v>
      </c>
      <c r="D372" s="21">
        <f>SUM(D368:D371)</f>
        <v>296392</v>
      </c>
      <c r="E372" s="27"/>
      <c r="F372" s="87">
        <f>SUM(F368:F371)</f>
        <v>1</v>
      </c>
      <c r="G372" s="87">
        <f>SUM(G368:G371)</f>
        <v>1</v>
      </c>
    </row>
    <row r="373" spans="1:7" customFormat="1" x14ac:dyDescent="0.35">
      <c r="A373" s="21" t="s">
        <v>2365</v>
      </c>
      <c r="B373" s="37"/>
      <c r="C373" s="21"/>
      <c r="D373" s="21"/>
      <c r="E373" s="27"/>
      <c r="F373" s="27"/>
      <c r="G373" s="27"/>
    </row>
    <row r="374" spans="1:7" customFormat="1" x14ac:dyDescent="0.35">
      <c r="A374" s="40"/>
      <c r="B374" s="40" t="s">
        <v>3357</v>
      </c>
      <c r="C374" s="40" t="s">
        <v>2722</v>
      </c>
      <c r="D374" s="40" t="s">
        <v>2723</v>
      </c>
      <c r="E374" s="40"/>
      <c r="F374" s="40" t="s">
        <v>2724</v>
      </c>
      <c r="G374" s="40" t="s">
        <v>3358</v>
      </c>
    </row>
    <row r="375" spans="1:7" customFormat="1" x14ac:dyDescent="0.35">
      <c r="A375" s="21" t="s">
        <v>2366</v>
      </c>
      <c r="B375" s="37" t="s">
        <v>1804</v>
      </c>
      <c r="C375" s="560"/>
      <c r="D375" s="21"/>
      <c r="E375" s="19"/>
      <c r="F375" s="570"/>
      <c r="G375" s="99" t="str">
        <f>IF($D$393=0,"",IF(D375="[For completion]","",D375/$D$393))</f>
        <v/>
      </c>
    </row>
    <row r="376" spans="1:7" customFormat="1" x14ac:dyDescent="0.35">
      <c r="A376" s="21" t="s">
        <v>2367</v>
      </c>
      <c r="B376" s="37" t="s">
        <v>1806</v>
      </c>
      <c r="C376" s="560"/>
      <c r="D376" s="21"/>
      <c r="E376" s="19"/>
      <c r="F376" s="570"/>
      <c r="G376" s="99" t="str">
        <f t="shared" ref="G376:G393" si="13">IF($D$393=0,"",IF(D376="[For completion]","",D376/$D$393))</f>
        <v/>
      </c>
    </row>
    <row r="377" spans="1:7" customFormat="1" x14ac:dyDescent="0.35">
      <c r="A377" s="21" t="s">
        <v>2368</v>
      </c>
      <c r="B377" s="37" t="s">
        <v>1808</v>
      </c>
      <c r="C377" s="560"/>
      <c r="D377" s="21"/>
      <c r="E377" s="19"/>
      <c r="F377" s="570"/>
      <c r="G377" s="99" t="str">
        <f t="shared" si="13"/>
        <v/>
      </c>
    </row>
    <row r="378" spans="1:7" customFormat="1" x14ac:dyDescent="0.35">
      <c r="A378" s="21" t="s">
        <v>2369</v>
      </c>
      <c r="B378" s="37" t="s">
        <v>1810</v>
      </c>
      <c r="C378" s="560"/>
      <c r="D378" s="21"/>
      <c r="E378" s="19"/>
      <c r="F378" s="570"/>
      <c r="G378" s="99" t="str">
        <f t="shared" si="13"/>
        <v/>
      </c>
    </row>
    <row r="379" spans="1:7" customFormat="1" x14ac:dyDescent="0.35">
      <c r="A379" s="21" t="s">
        <v>2370</v>
      </c>
      <c r="B379" s="37" t="s">
        <v>1812</v>
      </c>
      <c r="C379" s="560"/>
      <c r="D379" s="21"/>
      <c r="E379" s="19"/>
      <c r="F379" s="570"/>
      <c r="G379" s="99" t="str">
        <f t="shared" si="13"/>
        <v/>
      </c>
    </row>
    <row r="380" spans="1:7" customFormat="1" x14ac:dyDescent="0.35">
      <c r="A380" s="21" t="s">
        <v>2371</v>
      </c>
      <c r="B380" s="37" t="s">
        <v>1814</v>
      </c>
      <c r="C380" s="560"/>
      <c r="D380" s="21"/>
      <c r="E380" s="19"/>
      <c r="F380" s="570"/>
      <c r="G380" s="99" t="str">
        <f t="shared" si="13"/>
        <v/>
      </c>
    </row>
    <row r="381" spans="1:7" customFormat="1" x14ac:dyDescent="0.35">
      <c r="A381" s="21" t="s">
        <v>2372</v>
      </c>
      <c r="B381" s="37" t="s">
        <v>1725</v>
      </c>
      <c r="C381" s="560"/>
      <c r="D381" s="21"/>
      <c r="E381" s="19"/>
      <c r="F381" s="570"/>
      <c r="G381" s="99" t="str">
        <f t="shared" si="13"/>
        <v/>
      </c>
    </row>
    <row r="382" spans="1:7" customFormat="1" x14ac:dyDescent="0.35">
      <c r="A382" s="21" t="s">
        <v>2373</v>
      </c>
      <c r="B382" s="37" t="s">
        <v>87</v>
      </c>
      <c r="C382" s="560">
        <f>SUM(C375:C381)</f>
        <v>0</v>
      </c>
      <c r="D382" s="560">
        <f>SUM(D375:D381)</f>
        <v>0</v>
      </c>
      <c r="E382" s="19"/>
      <c r="F382" s="99" t="str">
        <f t="shared" ref="F382:F383" si="14">IF($C$393=0,"",IF(C382="[For completion]","",C382/$C$393))</f>
        <v/>
      </c>
      <c r="G382" s="99" t="str">
        <f t="shared" si="13"/>
        <v/>
      </c>
    </row>
    <row r="383" spans="1:7" customFormat="1" x14ac:dyDescent="0.35">
      <c r="A383" s="21" t="s">
        <v>2374</v>
      </c>
      <c r="B383" s="37" t="s">
        <v>2725</v>
      </c>
      <c r="C383" s="560"/>
      <c r="D383" s="21"/>
      <c r="E383" s="19"/>
      <c r="F383" s="99" t="str">
        <f t="shared" si="14"/>
        <v/>
      </c>
      <c r="G383" s="99" t="str">
        <f t="shared" si="13"/>
        <v/>
      </c>
    </row>
    <row r="384" spans="1:7" customFormat="1" x14ac:dyDescent="0.35">
      <c r="A384" s="21" t="s">
        <v>2375</v>
      </c>
      <c r="B384" s="37"/>
      <c r="C384" s="21"/>
      <c r="D384" s="21"/>
      <c r="E384" s="21"/>
      <c r="F384" s="570"/>
      <c r="G384" s="99" t="str">
        <f t="shared" si="13"/>
        <v/>
      </c>
    </row>
    <row r="385" spans="1:7" customFormat="1" x14ac:dyDescent="0.35">
      <c r="A385" s="21" t="s">
        <v>2376</v>
      </c>
      <c r="B385" s="37"/>
      <c r="C385" s="560"/>
      <c r="D385" s="21"/>
      <c r="E385" s="19"/>
      <c r="F385" s="99" t="str">
        <f t="shared" ref="F385:F393" si="15">IF($C$393=0,"",IF(C385="[For completion]","",C385/$C$393))</f>
        <v/>
      </c>
      <c r="G385" s="99" t="str">
        <f t="shared" si="13"/>
        <v/>
      </c>
    </row>
    <row r="386" spans="1:7" customFormat="1" x14ac:dyDescent="0.35">
      <c r="A386" s="21" t="s">
        <v>2377</v>
      </c>
      <c r="B386" s="37"/>
      <c r="C386" s="560"/>
      <c r="D386" s="21"/>
      <c r="E386" s="19"/>
      <c r="F386" s="99" t="str">
        <f t="shared" si="15"/>
        <v/>
      </c>
      <c r="G386" s="99" t="str">
        <f t="shared" si="13"/>
        <v/>
      </c>
    </row>
    <row r="387" spans="1:7" customFormat="1" x14ac:dyDescent="0.35">
      <c r="A387" s="21" t="s">
        <v>2378</v>
      </c>
      <c r="B387" s="37"/>
      <c r="C387" s="560"/>
      <c r="D387" s="21"/>
      <c r="E387" s="19"/>
      <c r="F387" s="99" t="str">
        <f t="shared" si="15"/>
        <v/>
      </c>
      <c r="G387" s="99" t="str">
        <f t="shared" si="13"/>
        <v/>
      </c>
    </row>
    <row r="388" spans="1:7" customFormat="1" x14ac:dyDescent="0.35">
      <c r="A388" s="21" t="s">
        <v>2379</v>
      </c>
      <c r="B388" s="37"/>
      <c r="C388" s="560"/>
      <c r="D388" s="21"/>
      <c r="E388" s="19"/>
      <c r="F388" s="99" t="str">
        <f t="shared" si="15"/>
        <v/>
      </c>
      <c r="G388" s="99" t="str">
        <f t="shared" si="13"/>
        <v/>
      </c>
    </row>
    <row r="389" spans="1:7" customFormat="1" x14ac:dyDescent="0.35">
      <c r="A389" s="21" t="s">
        <v>2380</v>
      </c>
      <c r="B389" s="37"/>
      <c r="C389" s="560"/>
      <c r="D389" s="21"/>
      <c r="E389" s="19"/>
      <c r="F389" s="99" t="str">
        <f t="shared" si="15"/>
        <v/>
      </c>
      <c r="G389" s="99" t="str">
        <f t="shared" si="13"/>
        <v/>
      </c>
    </row>
    <row r="390" spans="1:7" customFormat="1" x14ac:dyDescent="0.35">
      <c r="A390" s="21" t="s">
        <v>2381</v>
      </c>
      <c r="B390" s="37"/>
      <c r="C390" s="560"/>
      <c r="D390" s="21"/>
      <c r="E390" s="19"/>
      <c r="F390" s="99" t="str">
        <f t="shared" si="15"/>
        <v/>
      </c>
      <c r="G390" s="99" t="str">
        <f t="shared" si="13"/>
        <v/>
      </c>
    </row>
    <row r="391" spans="1:7" customFormat="1" x14ac:dyDescent="0.35">
      <c r="A391" s="21" t="s">
        <v>2382</v>
      </c>
      <c r="B391" s="37"/>
      <c r="C391" s="560"/>
      <c r="D391" s="21"/>
      <c r="E391" s="19"/>
      <c r="F391" s="99" t="str">
        <f t="shared" si="15"/>
        <v/>
      </c>
      <c r="G391" s="99" t="str">
        <f t="shared" si="13"/>
        <v/>
      </c>
    </row>
    <row r="392" spans="1:7" customFormat="1" x14ac:dyDescent="0.35">
      <c r="A392" s="21" t="s">
        <v>2383</v>
      </c>
      <c r="B392" s="37"/>
      <c r="C392" s="85"/>
      <c r="D392" s="21"/>
      <c r="E392" s="19"/>
      <c r="F392" s="99" t="str">
        <f t="shared" si="15"/>
        <v/>
      </c>
      <c r="G392" s="99" t="str">
        <f t="shared" si="13"/>
        <v/>
      </c>
    </row>
    <row r="393" spans="1:7" customFormat="1" x14ac:dyDescent="0.35">
      <c r="A393" s="21" t="s">
        <v>2384</v>
      </c>
      <c r="B393" s="37"/>
      <c r="C393" s="85"/>
      <c r="D393" s="85"/>
      <c r="E393" s="19"/>
      <c r="F393" s="99" t="str">
        <f t="shared" si="15"/>
        <v/>
      </c>
      <c r="G393" s="99" t="str">
        <f t="shared" si="13"/>
        <v/>
      </c>
    </row>
    <row r="394" spans="1:7" customFormat="1" x14ac:dyDescent="0.35">
      <c r="A394" s="21" t="s">
        <v>2385</v>
      </c>
      <c r="B394" s="21"/>
      <c r="C394" s="565"/>
      <c r="D394" s="21"/>
      <c r="E394" s="19"/>
      <c r="F394" s="19"/>
      <c r="G394" s="19"/>
    </row>
    <row r="395" spans="1:7" customFormat="1" hidden="1" x14ac:dyDescent="0.35">
      <c r="A395" s="21" t="s">
        <v>2386</v>
      </c>
      <c r="B395" s="21"/>
      <c r="C395" s="565"/>
      <c r="D395" s="21"/>
      <c r="E395" s="19"/>
      <c r="F395" s="19"/>
      <c r="G395" s="19"/>
    </row>
    <row r="396" spans="1:7" customFormat="1" hidden="1" x14ac:dyDescent="0.35">
      <c r="A396" s="21" t="s">
        <v>2387</v>
      </c>
      <c r="B396" s="21"/>
      <c r="C396" s="565"/>
      <c r="D396" s="21"/>
      <c r="E396" s="19"/>
      <c r="F396" s="19"/>
      <c r="G396" s="19"/>
    </row>
    <row r="397" spans="1:7" customFormat="1" hidden="1" x14ac:dyDescent="0.35">
      <c r="A397" s="21" t="s">
        <v>2388</v>
      </c>
      <c r="B397" s="21"/>
      <c r="C397" s="565"/>
      <c r="D397" s="21"/>
      <c r="E397" s="19"/>
      <c r="F397" s="19"/>
      <c r="G397" s="19"/>
    </row>
    <row r="398" spans="1:7" customFormat="1" hidden="1" x14ac:dyDescent="0.35">
      <c r="A398" s="21" t="s">
        <v>2389</v>
      </c>
      <c r="B398" s="21"/>
      <c r="C398" s="565"/>
      <c r="D398" s="21"/>
      <c r="E398" s="19"/>
      <c r="F398" s="19"/>
      <c r="G398" s="19"/>
    </row>
    <row r="399" spans="1:7" customFormat="1" hidden="1" x14ac:dyDescent="0.35">
      <c r="A399" s="21" t="s">
        <v>2390</v>
      </c>
      <c r="B399" s="21"/>
      <c r="C399" s="565"/>
      <c r="D399" s="21"/>
      <c r="E399" s="19"/>
      <c r="F399" s="19"/>
      <c r="G399" s="19"/>
    </row>
    <row r="400" spans="1:7" customFormat="1" hidden="1" x14ac:dyDescent="0.35">
      <c r="A400" s="21" t="s">
        <v>2391</v>
      </c>
      <c r="B400" s="21"/>
      <c r="C400" s="565"/>
      <c r="D400" s="21"/>
      <c r="E400" s="19"/>
      <c r="F400" s="19"/>
      <c r="G400" s="19"/>
    </row>
    <row r="401" spans="1:7" customFormat="1" hidden="1" x14ac:dyDescent="0.35">
      <c r="A401" s="21" t="s">
        <v>2392</v>
      </c>
      <c r="B401" s="21"/>
      <c r="C401" s="565"/>
      <c r="D401" s="21"/>
      <c r="E401" s="19"/>
      <c r="F401" s="19"/>
      <c r="G401" s="19"/>
    </row>
    <row r="402" spans="1:7" customFormat="1" hidden="1" x14ac:dyDescent="0.35">
      <c r="A402" s="21" t="s">
        <v>2393</v>
      </c>
      <c r="B402" s="21"/>
      <c r="C402" s="565"/>
      <c r="D402" s="21"/>
      <c r="E402" s="19"/>
      <c r="F402" s="19"/>
      <c r="G402" s="19"/>
    </row>
    <row r="403" spans="1:7" customFormat="1" hidden="1" x14ac:dyDescent="0.35">
      <c r="A403" s="21" t="s">
        <v>2394</v>
      </c>
      <c r="B403" s="21"/>
      <c r="C403" s="565"/>
      <c r="D403" s="21"/>
      <c r="E403" s="19"/>
      <c r="F403" s="19"/>
      <c r="G403" s="19"/>
    </row>
    <row r="404" spans="1:7" customFormat="1" hidden="1" x14ac:dyDescent="0.35">
      <c r="A404" s="21" t="s">
        <v>2395</v>
      </c>
      <c r="B404" s="21"/>
      <c r="C404" s="565"/>
      <c r="D404" s="21"/>
      <c r="E404" s="19"/>
      <c r="F404" s="19"/>
      <c r="G404" s="19"/>
    </row>
    <row r="405" spans="1:7" customFormat="1" hidden="1" x14ac:dyDescent="0.35">
      <c r="A405" s="21" t="s">
        <v>2396</v>
      </c>
      <c r="B405" s="21"/>
      <c r="C405" s="565"/>
      <c r="D405" s="21"/>
      <c r="E405" s="19"/>
      <c r="F405" s="19"/>
      <c r="G405" s="19"/>
    </row>
    <row r="406" spans="1:7" customFormat="1" hidden="1" x14ac:dyDescent="0.35">
      <c r="A406" s="21" t="s">
        <v>2397</v>
      </c>
      <c r="B406" s="21"/>
      <c r="C406" s="565"/>
      <c r="D406" s="21"/>
      <c r="E406" s="19"/>
      <c r="F406" s="19"/>
      <c r="G406" s="19"/>
    </row>
    <row r="407" spans="1:7" customFormat="1" hidden="1" x14ac:dyDescent="0.35">
      <c r="A407" s="21" t="s">
        <v>2398</v>
      </c>
      <c r="B407" s="21"/>
      <c r="C407" s="565"/>
      <c r="D407" s="21"/>
      <c r="E407" s="19"/>
      <c r="F407" s="19"/>
      <c r="G407" s="19"/>
    </row>
    <row r="408" spans="1:7" customFormat="1" hidden="1" x14ac:dyDescent="0.35">
      <c r="A408" s="21" t="s">
        <v>2399</v>
      </c>
      <c r="B408" s="21"/>
      <c r="C408" s="565"/>
      <c r="D408" s="21"/>
      <c r="E408" s="19"/>
      <c r="F408" s="19"/>
      <c r="G408" s="19"/>
    </row>
    <row r="409" spans="1:7" customFormat="1" hidden="1" x14ac:dyDescent="0.35">
      <c r="A409" s="21" t="s">
        <v>2400</v>
      </c>
      <c r="B409" s="21"/>
      <c r="C409" s="565"/>
      <c r="D409" s="21"/>
      <c r="E409" s="19"/>
      <c r="F409" s="19"/>
      <c r="G409" s="19"/>
    </row>
    <row r="410" spans="1:7" customFormat="1" hidden="1" x14ac:dyDescent="0.35">
      <c r="A410" s="21" t="s">
        <v>2401</v>
      </c>
      <c r="B410" s="21"/>
      <c r="C410" s="565"/>
      <c r="D410" s="21"/>
      <c r="E410" s="19"/>
      <c r="F410" s="19"/>
      <c r="G410" s="19"/>
    </row>
    <row r="411" spans="1:7" customFormat="1" hidden="1" x14ac:dyDescent="0.35">
      <c r="A411" s="21" t="s">
        <v>2402</v>
      </c>
      <c r="B411" s="21"/>
      <c r="C411" s="565"/>
      <c r="D411" s="21"/>
      <c r="E411" s="19"/>
      <c r="F411" s="19"/>
      <c r="G411" s="19"/>
    </row>
    <row r="412" spans="1:7" customFormat="1" hidden="1" x14ac:dyDescent="0.35">
      <c r="A412" s="21" t="s">
        <v>2403</v>
      </c>
      <c r="B412" s="21"/>
      <c r="C412" s="565"/>
      <c r="D412" s="21"/>
      <c r="E412" s="19"/>
      <c r="F412" s="19"/>
      <c r="G412" s="19"/>
    </row>
    <row r="413" spans="1:7" customFormat="1" hidden="1" x14ac:dyDescent="0.35">
      <c r="A413" s="21" t="s">
        <v>2404</v>
      </c>
      <c r="B413" s="21"/>
      <c r="C413" s="565"/>
      <c r="D413" s="21"/>
      <c r="E413" s="19"/>
      <c r="F413" s="19"/>
      <c r="G413" s="19"/>
    </row>
    <row r="414" spans="1:7" customFormat="1" hidden="1" x14ac:dyDescent="0.35">
      <c r="A414" s="21" t="s">
        <v>2405</v>
      </c>
      <c r="B414" s="21"/>
      <c r="C414" s="565"/>
      <c r="D414" s="21"/>
      <c r="E414" s="19"/>
      <c r="F414" s="19"/>
      <c r="G414" s="19"/>
    </row>
    <row r="415" spans="1:7" customFormat="1" hidden="1" x14ac:dyDescent="0.35">
      <c r="A415" s="21" t="s">
        <v>2406</v>
      </c>
      <c r="B415" s="21"/>
      <c r="C415" s="565"/>
      <c r="D415" s="21"/>
      <c r="E415" s="19"/>
      <c r="F415" s="19"/>
      <c r="G415" s="19"/>
    </row>
    <row r="416" spans="1:7" customFormat="1" hidden="1" x14ac:dyDescent="0.35">
      <c r="A416" s="21" t="s">
        <v>2407</v>
      </c>
      <c r="B416" s="21"/>
      <c r="C416" s="565"/>
      <c r="D416" s="21"/>
      <c r="E416" s="19"/>
      <c r="F416" s="19"/>
      <c r="G416" s="19"/>
    </row>
    <row r="417" spans="1:7" customFormat="1" hidden="1" x14ac:dyDescent="0.35">
      <c r="A417" s="21" t="s">
        <v>2408</v>
      </c>
      <c r="B417" s="21"/>
      <c r="C417" s="565"/>
      <c r="D417" s="21"/>
      <c r="E417" s="19"/>
      <c r="F417" s="19"/>
      <c r="G417" s="19"/>
    </row>
    <row r="418" spans="1:7" customFormat="1" hidden="1" x14ac:dyDescent="0.35">
      <c r="A418" s="21" t="s">
        <v>2409</v>
      </c>
      <c r="B418" s="21"/>
      <c r="C418" s="565"/>
      <c r="D418" s="21"/>
      <c r="E418" s="19"/>
      <c r="F418" s="19"/>
      <c r="G418" s="19"/>
    </row>
    <row r="419" spans="1:7" customFormat="1" hidden="1" x14ac:dyDescent="0.35">
      <c r="A419" s="21" t="s">
        <v>2410</v>
      </c>
      <c r="B419" s="21"/>
      <c r="C419" s="565"/>
      <c r="D419" s="21"/>
      <c r="E419" s="19"/>
      <c r="F419" s="19"/>
      <c r="G419" s="19"/>
    </row>
    <row r="420" spans="1:7" customFormat="1" hidden="1" x14ac:dyDescent="0.35">
      <c r="A420" s="21" t="s">
        <v>2411</v>
      </c>
      <c r="B420" s="21"/>
      <c r="C420" s="565"/>
      <c r="D420" s="21"/>
      <c r="E420" s="19"/>
      <c r="F420" s="19"/>
      <c r="G420" s="19"/>
    </row>
    <row r="421" spans="1:7" customFormat="1" hidden="1" x14ac:dyDescent="0.35">
      <c r="A421" s="21" t="s">
        <v>2412</v>
      </c>
      <c r="B421" s="21"/>
      <c r="C421" s="565"/>
      <c r="D421" s="21"/>
      <c r="E421" s="19"/>
      <c r="F421" s="19"/>
      <c r="G421" s="19"/>
    </row>
    <row r="422" spans="1:7" customFormat="1" hidden="1" x14ac:dyDescent="0.35">
      <c r="A422" s="21" t="s">
        <v>2413</v>
      </c>
      <c r="B422" s="21"/>
      <c r="C422" s="565"/>
      <c r="D422" s="21"/>
      <c r="E422" s="19"/>
      <c r="F422" s="19"/>
      <c r="G422" s="19"/>
    </row>
    <row r="423" spans="1:7" ht="18.5" x14ac:dyDescent="0.35">
      <c r="A423" s="66"/>
      <c r="B423" s="67" t="s">
        <v>720</v>
      </c>
      <c r="C423" s="66"/>
      <c r="D423" s="66"/>
      <c r="E423" s="66"/>
      <c r="F423" s="116"/>
      <c r="G423" s="116"/>
    </row>
    <row r="424" spans="1:7" x14ac:dyDescent="0.35">
      <c r="A424" s="39"/>
      <c r="B424" s="82" t="s">
        <v>2414</v>
      </c>
      <c r="C424" s="39" t="s">
        <v>601</v>
      </c>
      <c r="D424" s="39" t="s">
        <v>602</v>
      </c>
      <c r="E424" s="39"/>
      <c r="F424" s="111" t="s">
        <v>430</v>
      </c>
      <c r="G424" s="111" t="s">
        <v>603</v>
      </c>
    </row>
    <row r="425" spans="1:7" x14ac:dyDescent="0.35">
      <c r="A425" s="21" t="s">
        <v>1831</v>
      </c>
      <c r="B425" s="21" t="s">
        <v>605</v>
      </c>
      <c r="C425" s="93">
        <v>4771.7909841600003</v>
      </c>
      <c r="D425" s="21">
        <v>125</v>
      </c>
      <c r="E425" s="34"/>
      <c r="F425" s="103"/>
      <c r="G425" s="103"/>
    </row>
    <row r="426" spans="1:7" x14ac:dyDescent="0.35">
      <c r="A426" s="34"/>
      <c r="D426" s="34"/>
      <c r="E426" s="34"/>
      <c r="F426" s="103"/>
      <c r="G426" s="103"/>
    </row>
    <row r="427" spans="1:7" x14ac:dyDescent="0.35">
      <c r="B427" s="21" t="s">
        <v>606</v>
      </c>
      <c r="D427" s="34"/>
      <c r="E427" s="34"/>
      <c r="F427" s="103"/>
      <c r="G427" s="103"/>
    </row>
    <row r="428" spans="1:7" x14ac:dyDescent="0.35">
      <c r="A428" s="21" t="s">
        <v>1832</v>
      </c>
      <c r="B428" s="37" t="s">
        <v>1166</v>
      </c>
      <c r="C428" s="93">
        <v>4.6217614699999992</v>
      </c>
      <c r="D428" s="21">
        <v>51</v>
      </c>
      <c r="E428" s="34"/>
      <c r="F428" s="99">
        <f>IF($C$465=0,"",IF(C428="[for completion]","",C428/$C$465))</f>
        <v>7.7484726138960834E-3</v>
      </c>
      <c r="G428" s="99">
        <f>IF($D$465=0,"",IF(D428="[for completion]","",D428/$D$465))</f>
        <v>0.40799999999999997</v>
      </c>
    </row>
    <row r="429" spans="1:7" x14ac:dyDescent="0.35">
      <c r="A429" s="21" t="s">
        <v>1833</v>
      </c>
      <c r="B429" s="37" t="s">
        <v>1167</v>
      </c>
      <c r="C429" s="93">
        <v>3.2785941099999993</v>
      </c>
      <c r="D429" s="21">
        <v>11</v>
      </c>
      <c r="E429" s="34"/>
      <c r="F429" s="99">
        <f t="shared" ref="F429:F433" si="16">IF($C$465=0,"",IF(C429="[for completion]","",C429/$C$465))</f>
        <v>5.4966265217958124E-3</v>
      </c>
      <c r="G429" s="99">
        <f t="shared" ref="G429:G433" si="17">IF($D$465=0,"",IF(D429="[for completion]","",D429/$D$465))</f>
        <v>8.7999999999999995E-2</v>
      </c>
    </row>
    <row r="430" spans="1:7" x14ac:dyDescent="0.35">
      <c r="A430" s="21" t="s">
        <v>1834</v>
      </c>
      <c r="B430" s="37" t="s">
        <v>1168</v>
      </c>
      <c r="C430" s="93">
        <v>0.93684867999999999</v>
      </c>
      <c r="D430" s="21">
        <v>2</v>
      </c>
      <c r="E430" s="34"/>
      <c r="F430" s="99">
        <f t="shared" si="16"/>
        <v>1.5706449559251478E-3</v>
      </c>
      <c r="G430" s="99">
        <f t="shared" si="17"/>
        <v>1.6E-2</v>
      </c>
    </row>
    <row r="431" spans="1:7" x14ac:dyDescent="0.35">
      <c r="A431" s="21" t="s">
        <v>1835</v>
      </c>
      <c r="B431" s="37" t="s">
        <v>1169</v>
      </c>
      <c r="C431" s="93">
        <v>1.9597150000000001</v>
      </c>
      <c r="D431" s="21">
        <v>3</v>
      </c>
      <c r="E431" s="34"/>
      <c r="F431" s="99">
        <f t="shared" si="16"/>
        <v>3.2855001512099597E-3</v>
      </c>
      <c r="G431" s="99">
        <f t="shared" si="17"/>
        <v>2.4E-2</v>
      </c>
    </row>
    <row r="432" spans="1:7" x14ac:dyDescent="0.35">
      <c r="A432" s="21" t="s">
        <v>1836</v>
      </c>
      <c r="B432" s="37" t="s">
        <v>1170</v>
      </c>
      <c r="C432" s="93">
        <v>1.796</v>
      </c>
      <c r="D432" s="21">
        <v>2</v>
      </c>
      <c r="E432" s="34"/>
      <c r="F432" s="99">
        <f t="shared" si="16"/>
        <v>3.0110287830491106E-3</v>
      </c>
      <c r="G432" s="99">
        <f t="shared" si="17"/>
        <v>1.6E-2</v>
      </c>
    </row>
    <row r="433" spans="1:7" x14ac:dyDescent="0.35">
      <c r="A433" s="21" t="s">
        <v>1837</v>
      </c>
      <c r="B433" s="37" t="s">
        <v>1171</v>
      </c>
      <c r="C433" s="93">
        <v>583.88095376000001</v>
      </c>
      <c r="D433" s="21">
        <v>56</v>
      </c>
      <c r="E433" s="34"/>
      <c r="F433" s="99">
        <f t="shared" si="16"/>
        <v>0.97888772697412407</v>
      </c>
      <c r="G433" s="99">
        <f t="shared" si="17"/>
        <v>0.44800000000000001</v>
      </c>
    </row>
    <row r="434" spans="1:7" x14ac:dyDescent="0.35">
      <c r="A434" s="21" t="s">
        <v>1838</v>
      </c>
      <c r="B434" s="37"/>
      <c r="E434" s="34"/>
      <c r="F434" s="99"/>
      <c r="G434" s="99"/>
    </row>
    <row r="435" spans="1:7" x14ac:dyDescent="0.35">
      <c r="A435" s="21" t="s">
        <v>1839</v>
      </c>
      <c r="B435" s="37"/>
      <c r="E435" s="34"/>
      <c r="F435" s="99"/>
      <c r="G435" s="99"/>
    </row>
    <row r="436" spans="1:7" hidden="1" x14ac:dyDescent="0.35">
      <c r="A436" s="21" t="s">
        <v>1840</v>
      </c>
      <c r="B436" s="37"/>
      <c r="E436" s="34"/>
      <c r="F436" s="99"/>
      <c r="G436" s="99"/>
    </row>
    <row r="437" spans="1:7" hidden="1" x14ac:dyDescent="0.35">
      <c r="A437" s="21" t="s">
        <v>2439</v>
      </c>
      <c r="B437" s="37"/>
      <c r="E437" s="37"/>
      <c r="F437" s="99"/>
      <c r="G437" s="99"/>
    </row>
    <row r="438" spans="1:7" hidden="1" x14ac:dyDescent="0.35">
      <c r="A438" s="21" t="s">
        <v>2440</v>
      </c>
      <c r="B438" s="37"/>
      <c r="E438" s="37"/>
      <c r="F438" s="99"/>
      <c r="G438" s="99"/>
    </row>
    <row r="439" spans="1:7" hidden="1" x14ac:dyDescent="0.35">
      <c r="A439" s="21" t="s">
        <v>2441</v>
      </c>
      <c r="B439" s="37"/>
      <c r="E439" s="37"/>
      <c r="F439" s="99"/>
      <c r="G439" s="99"/>
    </row>
    <row r="440" spans="1:7" hidden="1" x14ac:dyDescent="0.35">
      <c r="A440" s="21" t="s">
        <v>2442</v>
      </c>
      <c r="B440" s="37"/>
      <c r="E440" s="37"/>
      <c r="F440" s="99"/>
      <c r="G440" s="99"/>
    </row>
    <row r="441" spans="1:7" hidden="1" x14ac:dyDescent="0.35">
      <c r="A441" s="21" t="s">
        <v>2443</v>
      </c>
      <c r="B441" s="37"/>
      <c r="E441" s="37"/>
      <c r="F441" s="99"/>
      <c r="G441" s="99"/>
    </row>
    <row r="442" spans="1:7" hidden="1" x14ac:dyDescent="0.35">
      <c r="A442" s="21" t="s">
        <v>2444</v>
      </c>
      <c r="B442" s="37"/>
      <c r="E442" s="37"/>
      <c r="F442" s="99"/>
      <c r="G442" s="99"/>
    </row>
    <row r="443" spans="1:7" hidden="1" x14ac:dyDescent="0.35">
      <c r="A443" s="21" t="s">
        <v>2445</v>
      </c>
      <c r="B443" s="37"/>
      <c r="F443" s="99"/>
      <c r="G443" s="99"/>
    </row>
    <row r="444" spans="1:7" hidden="1" x14ac:dyDescent="0.35">
      <c r="A444" s="21" t="s">
        <v>2446</v>
      </c>
      <c r="B444" s="37"/>
      <c r="E444" s="56"/>
      <c r="F444" s="99"/>
      <c r="G444" s="99"/>
    </row>
    <row r="445" spans="1:7" hidden="1" x14ac:dyDescent="0.35">
      <c r="A445" s="21" t="s">
        <v>2447</v>
      </c>
      <c r="B445" s="37"/>
      <c r="E445" s="56"/>
      <c r="F445" s="99"/>
      <c r="G445" s="99"/>
    </row>
    <row r="446" spans="1:7" hidden="1" x14ac:dyDescent="0.35">
      <c r="A446" s="21" t="s">
        <v>2448</v>
      </c>
      <c r="B446" s="37"/>
      <c r="E446" s="56"/>
      <c r="F446" s="99"/>
      <c r="G446" s="99"/>
    </row>
    <row r="447" spans="1:7" x14ac:dyDescent="0.35">
      <c r="A447" s="21" t="s">
        <v>2449</v>
      </c>
      <c r="B447" s="37"/>
      <c r="E447" s="56"/>
      <c r="F447" s="99"/>
      <c r="G447" s="99"/>
    </row>
    <row r="448" spans="1:7" x14ac:dyDescent="0.35">
      <c r="A448" s="21" t="s">
        <v>2450</v>
      </c>
      <c r="B448" s="37"/>
      <c r="E448" s="56"/>
      <c r="F448" s="99"/>
      <c r="G448" s="99"/>
    </row>
    <row r="449" spans="1:14" x14ac:dyDescent="0.35">
      <c r="A449" s="21" t="s">
        <v>2451</v>
      </c>
      <c r="B449" s="37"/>
      <c r="E449" s="56"/>
      <c r="F449" s="99"/>
      <c r="G449" s="99"/>
    </row>
    <row r="450" spans="1:14" x14ac:dyDescent="0.35">
      <c r="A450" s="21" t="s">
        <v>2452</v>
      </c>
      <c r="B450" s="37"/>
      <c r="E450" s="56"/>
      <c r="F450" s="99"/>
      <c r="G450" s="99"/>
    </row>
    <row r="451" spans="1:14" x14ac:dyDescent="0.35">
      <c r="A451" s="21" t="s">
        <v>2453</v>
      </c>
      <c r="B451" s="37"/>
      <c r="E451" s="56"/>
      <c r="F451" s="99"/>
      <c r="G451" s="99"/>
    </row>
    <row r="452" spans="1:14" x14ac:dyDescent="0.35">
      <c r="A452" s="21" t="s">
        <v>2454</v>
      </c>
      <c r="B452" s="48" t="s">
        <v>87</v>
      </c>
      <c r="C452" s="92">
        <f>SUM(C428:C451)</f>
        <v>596.47387302000004</v>
      </c>
      <c r="D452" s="37">
        <f>SUM(D428:D451)</f>
        <v>125</v>
      </c>
      <c r="E452" s="56"/>
      <c r="F452" s="100">
        <f>SUM(F428:F451)</f>
        <v>1.0000000000000002</v>
      </c>
      <c r="G452" s="100">
        <f>SUM(G428:G451)</f>
        <v>1</v>
      </c>
    </row>
    <row r="453" spans="1:14" ht="15" customHeight="1" x14ac:dyDescent="0.35">
      <c r="A453" s="39"/>
      <c r="B453" s="39" t="s">
        <v>2415</v>
      </c>
      <c r="C453" s="39" t="s">
        <v>601</v>
      </c>
      <c r="D453" s="39" t="s">
        <v>602</v>
      </c>
      <c r="E453" s="39"/>
      <c r="F453" s="111" t="s">
        <v>430</v>
      </c>
      <c r="G453" s="111" t="s">
        <v>603</v>
      </c>
    </row>
    <row r="454" spans="1:14" x14ac:dyDescent="0.35">
      <c r="A454" s="21" t="s">
        <v>1841</v>
      </c>
      <c r="B454" s="21" t="s">
        <v>634</v>
      </c>
      <c r="C454" s="87">
        <v>0.80491279310819119</v>
      </c>
      <c r="G454" s="87"/>
    </row>
    <row r="455" spans="1:14" x14ac:dyDescent="0.35">
      <c r="G455" s="87"/>
    </row>
    <row r="456" spans="1:14" x14ac:dyDescent="0.35">
      <c r="B456" s="37" t="s">
        <v>635</v>
      </c>
      <c r="G456" s="87"/>
    </row>
    <row r="457" spans="1:14" x14ac:dyDescent="0.35">
      <c r="A457" s="21" t="s">
        <v>1842</v>
      </c>
      <c r="B457" s="21" t="s">
        <v>637</v>
      </c>
      <c r="C457" s="93">
        <v>84.582454710000022</v>
      </c>
      <c r="D457" s="21">
        <v>27</v>
      </c>
      <c r="F457" s="99">
        <f>IF($C$465=0,"",IF(C457="[for completion]","",C457/$C$465))</f>
        <v>0.14180412342581172</v>
      </c>
      <c r="G457" s="99">
        <f>IF($D$465=0,"",IF(D457="[for completion]","",D457/$D$465))</f>
        <v>0.216</v>
      </c>
      <c r="N457" s="495"/>
    </row>
    <row r="458" spans="1:14" x14ac:dyDescent="0.35">
      <c r="A458" s="21" t="s">
        <v>1843</v>
      </c>
      <c r="B458" s="21" t="s">
        <v>639</v>
      </c>
      <c r="C458" s="93">
        <v>86.925632580000013</v>
      </c>
      <c r="D458" s="21">
        <v>21</v>
      </c>
      <c r="F458" s="99">
        <f t="shared" ref="F458:F471" si="18">IF($C$465=0,"",IF(C458="[for completion]","",C458/$C$465))</f>
        <v>0.14573250650508437</v>
      </c>
      <c r="G458" s="99">
        <f t="shared" ref="G458:G471" si="19">IF($D$465=0,"",IF(D458="[for completion]","",D458/$D$465))</f>
        <v>0.16800000000000001</v>
      </c>
    </row>
    <row r="459" spans="1:14" x14ac:dyDescent="0.35">
      <c r="A459" s="21" t="s">
        <v>1844</v>
      </c>
      <c r="B459" s="21" t="s">
        <v>641</v>
      </c>
      <c r="C459" s="93">
        <v>73.126059539999986</v>
      </c>
      <c r="D459" s="21">
        <v>29</v>
      </c>
      <c r="F459" s="99">
        <f t="shared" si="18"/>
        <v>0.12259725504783014</v>
      </c>
      <c r="G459" s="99">
        <f t="shared" si="19"/>
        <v>0.23200000000000001</v>
      </c>
    </row>
    <row r="460" spans="1:14" x14ac:dyDescent="0.35">
      <c r="A460" s="21" t="s">
        <v>1845</v>
      </c>
      <c r="B460" s="21" t="s">
        <v>643</v>
      </c>
      <c r="C460" s="93">
        <v>24.111373579999995</v>
      </c>
      <c r="D460" s="21">
        <v>12</v>
      </c>
      <c r="F460" s="99">
        <f t="shared" si="18"/>
        <v>4.0423184770729322E-2</v>
      </c>
      <c r="G460" s="99">
        <f t="shared" si="19"/>
        <v>9.6000000000000002E-2</v>
      </c>
    </row>
    <row r="461" spans="1:14" x14ac:dyDescent="0.35">
      <c r="A461" s="21" t="s">
        <v>1846</v>
      </c>
      <c r="B461" s="21" t="s">
        <v>645</v>
      </c>
      <c r="C461" s="93">
        <v>39.473188009999994</v>
      </c>
      <c r="D461" s="21">
        <v>7</v>
      </c>
      <c r="F461" s="99">
        <f t="shared" si="18"/>
        <v>6.6177564174175404E-2</v>
      </c>
      <c r="G461" s="99">
        <f t="shared" si="19"/>
        <v>5.6000000000000001E-2</v>
      </c>
    </row>
    <row r="462" spans="1:14" x14ac:dyDescent="0.35">
      <c r="A462" s="21" t="s">
        <v>1847</v>
      </c>
      <c r="B462" s="21" t="s">
        <v>647</v>
      </c>
      <c r="C462" s="93">
        <v>69.284490660000003</v>
      </c>
      <c r="D462" s="21">
        <v>8</v>
      </c>
      <c r="F462" s="99">
        <f t="shared" si="18"/>
        <v>0.11615679042102298</v>
      </c>
      <c r="G462" s="99">
        <f t="shared" si="19"/>
        <v>6.4000000000000001E-2</v>
      </c>
    </row>
    <row r="463" spans="1:14" x14ac:dyDescent="0.35">
      <c r="A463" s="21" t="s">
        <v>1848</v>
      </c>
      <c r="B463" s="21" t="s">
        <v>649</v>
      </c>
      <c r="C463" s="93">
        <v>168.36673193999997</v>
      </c>
      <c r="D463" s="21">
        <v>15</v>
      </c>
      <c r="F463" s="99">
        <f t="shared" si="18"/>
        <v>0.28227008684813693</v>
      </c>
      <c r="G463" s="99">
        <f t="shared" si="19"/>
        <v>0.12</v>
      </c>
    </row>
    <row r="464" spans="1:14" x14ac:dyDescent="0.35">
      <c r="A464" s="21" t="s">
        <v>1849</v>
      </c>
      <c r="B464" s="21" t="s">
        <v>651</v>
      </c>
      <c r="C464" s="93">
        <v>50.603942000000004</v>
      </c>
      <c r="D464" s="21">
        <v>6</v>
      </c>
      <c r="F464" s="99">
        <f t="shared" si="18"/>
        <v>8.4838488807209234E-2</v>
      </c>
      <c r="G464" s="99">
        <f t="shared" si="19"/>
        <v>4.8000000000000001E-2</v>
      </c>
    </row>
    <row r="465" spans="1:7" x14ac:dyDescent="0.35">
      <c r="A465" s="21" t="s">
        <v>1850</v>
      </c>
      <c r="B465" s="48" t="s">
        <v>87</v>
      </c>
      <c r="C465" s="93">
        <f>SUM(C457:C464)</f>
        <v>596.47387301999993</v>
      </c>
      <c r="D465" s="21">
        <f>SUM(D457:D464)</f>
        <v>125</v>
      </c>
      <c r="F465" s="94">
        <f>SUM(F457:F464)</f>
        <v>1</v>
      </c>
      <c r="G465" s="94">
        <f>SUM(G457:G464)</f>
        <v>1</v>
      </c>
    </row>
    <row r="466" spans="1:7" hidden="1" outlineLevel="1" x14ac:dyDescent="0.35">
      <c r="A466" s="21" t="s">
        <v>1851</v>
      </c>
      <c r="B466" s="50" t="s">
        <v>654</v>
      </c>
      <c r="F466" s="99">
        <f t="shared" si="18"/>
        <v>0</v>
      </c>
      <c r="G466" s="99">
        <f t="shared" si="19"/>
        <v>0</v>
      </c>
    </row>
    <row r="467" spans="1:7" hidden="1" outlineLevel="1" x14ac:dyDescent="0.35">
      <c r="A467" s="21" t="s">
        <v>1852</v>
      </c>
      <c r="B467" s="50" t="s">
        <v>656</v>
      </c>
      <c r="F467" s="99">
        <f t="shared" si="18"/>
        <v>0</v>
      </c>
      <c r="G467" s="99">
        <f t="shared" si="19"/>
        <v>0</v>
      </c>
    </row>
    <row r="468" spans="1:7" hidden="1" outlineLevel="1" x14ac:dyDescent="0.35">
      <c r="A468" s="21" t="s">
        <v>1853</v>
      </c>
      <c r="B468" s="50" t="s">
        <v>658</v>
      </c>
      <c r="F468" s="99">
        <f t="shared" si="18"/>
        <v>0</v>
      </c>
      <c r="G468" s="99">
        <f t="shared" si="19"/>
        <v>0</v>
      </c>
    </row>
    <row r="469" spans="1:7" hidden="1" outlineLevel="1" x14ac:dyDescent="0.35">
      <c r="A469" s="21" t="s">
        <v>1854</v>
      </c>
      <c r="B469" s="50" t="s">
        <v>660</v>
      </c>
      <c r="F469" s="99">
        <f t="shared" si="18"/>
        <v>0</v>
      </c>
      <c r="G469" s="99">
        <f t="shared" si="19"/>
        <v>0</v>
      </c>
    </row>
    <row r="470" spans="1:7" hidden="1" outlineLevel="1" x14ac:dyDescent="0.35">
      <c r="A470" s="21" t="s">
        <v>1855</v>
      </c>
      <c r="B470" s="50" t="s">
        <v>662</v>
      </c>
      <c r="F470" s="99">
        <f t="shared" si="18"/>
        <v>0</v>
      </c>
      <c r="G470" s="99">
        <f t="shared" si="19"/>
        <v>0</v>
      </c>
    </row>
    <row r="471" spans="1:7" hidden="1" outlineLevel="1" x14ac:dyDescent="0.35">
      <c r="A471" s="21" t="s">
        <v>1856</v>
      </c>
      <c r="B471" s="50" t="s">
        <v>664</v>
      </c>
      <c r="F471" s="99">
        <f t="shared" si="18"/>
        <v>0</v>
      </c>
      <c r="G471" s="99">
        <f t="shared" si="19"/>
        <v>0</v>
      </c>
    </row>
    <row r="472" spans="1:7" hidden="1" outlineLevel="1" x14ac:dyDescent="0.35">
      <c r="A472" s="21" t="s">
        <v>1857</v>
      </c>
      <c r="B472" s="50"/>
      <c r="F472" s="99"/>
      <c r="G472" s="99"/>
    </row>
    <row r="473" spans="1:7" hidden="1" outlineLevel="1" x14ac:dyDescent="0.35">
      <c r="A473" s="21" t="s">
        <v>1858</v>
      </c>
      <c r="B473" s="50"/>
      <c r="F473" s="99"/>
      <c r="G473" s="99"/>
    </row>
    <row r="474" spans="1:7" hidden="1" outlineLevel="1" x14ac:dyDescent="0.35">
      <c r="A474" s="21" t="s">
        <v>1859</v>
      </c>
      <c r="B474" s="50"/>
      <c r="F474" s="94"/>
      <c r="G474" s="94"/>
    </row>
    <row r="475" spans="1:7" ht="15" customHeight="1" collapsed="1" x14ac:dyDescent="0.35">
      <c r="A475" s="39"/>
      <c r="B475" s="39" t="s">
        <v>2416</v>
      </c>
      <c r="C475" s="39" t="s">
        <v>601</v>
      </c>
      <c r="D475" s="39" t="s">
        <v>602</v>
      </c>
      <c r="E475" s="39"/>
      <c r="F475" s="111" t="s">
        <v>430</v>
      </c>
      <c r="G475" s="111" t="s">
        <v>603</v>
      </c>
    </row>
    <row r="476" spans="1:7" x14ac:dyDescent="0.35">
      <c r="A476" s="21" t="s">
        <v>1860</v>
      </c>
      <c r="B476" s="21" t="s">
        <v>634</v>
      </c>
      <c r="C476" s="480">
        <v>0.52784810289126005</v>
      </c>
      <c r="D476" s="83"/>
      <c r="G476" s="87"/>
    </row>
    <row r="477" spans="1:7" x14ac:dyDescent="0.35">
      <c r="C477" s="83"/>
      <c r="D477" s="83"/>
      <c r="G477" s="87"/>
    </row>
    <row r="478" spans="1:7" x14ac:dyDescent="0.35">
      <c r="B478" s="37" t="s">
        <v>635</v>
      </c>
      <c r="C478" s="83"/>
      <c r="D478" s="83"/>
      <c r="G478" s="87"/>
    </row>
    <row r="479" spans="1:7" x14ac:dyDescent="0.35">
      <c r="A479" s="21" t="s">
        <v>1861</v>
      </c>
      <c r="B479" s="21" t="s">
        <v>637</v>
      </c>
      <c r="C479" s="93">
        <v>85.774892390000005</v>
      </c>
      <c r="D479" s="21">
        <v>71</v>
      </c>
      <c r="F479" s="99">
        <f>IF($C$487=0,"",IF(C479="[Mark as ND1 if not relevant]","",C479/$C$487))</f>
        <v>0.14380326829021722</v>
      </c>
      <c r="G479" s="99">
        <f>IF($D$487=0,"",IF(D479="[Mark as ND1 if not relevant]","",D479/$D$487))</f>
        <v>0.56799999999999995</v>
      </c>
    </row>
    <row r="480" spans="1:7" x14ac:dyDescent="0.35">
      <c r="A480" s="21" t="s">
        <v>1862</v>
      </c>
      <c r="B480" s="21" t="s">
        <v>639</v>
      </c>
      <c r="C480" s="93">
        <v>73.471558670000007</v>
      </c>
      <c r="D480" s="21">
        <v>12</v>
      </c>
      <c r="F480" s="99">
        <f t="shared" ref="F480:F486" si="20">IF($C$487=0,"",IF(C480="[Mark as ND1 if not relevant]","",C480/$C$487))</f>
        <v>0.12317649103054089</v>
      </c>
      <c r="G480" s="99">
        <f t="shared" ref="G480:G486" si="21">IF($D$487=0,"",IF(D480="[Mark as ND1 if not relevant]","",D480/$D$487))</f>
        <v>9.6000000000000002E-2</v>
      </c>
    </row>
    <row r="481" spans="1:7" x14ac:dyDescent="0.35">
      <c r="A481" s="21" t="s">
        <v>1863</v>
      </c>
      <c r="B481" s="21" t="s">
        <v>641</v>
      </c>
      <c r="C481" s="93">
        <v>437.2274219599999</v>
      </c>
      <c r="D481" s="21">
        <v>42</v>
      </c>
      <c r="F481" s="99">
        <f t="shared" si="20"/>
        <v>0.73302024067924187</v>
      </c>
      <c r="G481" s="99">
        <f t="shared" si="21"/>
        <v>0.33600000000000002</v>
      </c>
    </row>
    <row r="482" spans="1:7" x14ac:dyDescent="0.35">
      <c r="A482" s="21" t="s">
        <v>1864</v>
      </c>
      <c r="B482" s="21" t="s">
        <v>643</v>
      </c>
      <c r="C482" s="93">
        <v>0</v>
      </c>
      <c r="D482" s="21">
        <v>0</v>
      </c>
      <c r="F482" s="99">
        <f t="shared" si="20"/>
        <v>0</v>
      </c>
      <c r="G482" s="99">
        <f t="shared" si="21"/>
        <v>0</v>
      </c>
    </row>
    <row r="483" spans="1:7" x14ac:dyDescent="0.35">
      <c r="A483" s="21" t="s">
        <v>1865</v>
      </c>
      <c r="B483" s="21" t="s">
        <v>645</v>
      </c>
      <c r="C483" s="93">
        <v>0</v>
      </c>
      <c r="D483" s="21">
        <v>0</v>
      </c>
      <c r="F483" s="99">
        <f t="shared" si="20"/>
        <v>0</v>
      </c>
      <c r="G483" s="99">
        <f t="shared" si="21"/>
        <v>0</v>
      </c>
    </row>
    <row r="484" spans="1:7" x14ac:dyDescent="0.35">
      <c r="A484" s="21" t="s">
        <v>1866</v>
      </c>
      <c r="B484" s="21" t="s">
        <v>647</v>
      </c>
      <c r="C484" s="93">
        <v>0</v>
      </c>
      <c r="D484" s="21">
        <v>0</v>
      </c>
      <c r="F484" s="99">
        <f t="shared" si="20"/>
        <v>0</v>
      </c>
      <c r="G484" s="99">
        <f t="shared" si="21"/>
        <v>0</v>
      </c>
    </row>
    <row r="485" spans="1:7" x14ac:dyDescent="0.35">
      <c r="A485" s="21" t="s">
        <v>1867</v>
      </c>
      <c r="B485" s="21" t="s">
        <v>649</v>
      </c>
      <c r="C485" s="93">
        <v>0</v>
      </c>
      <c r="D485" s="21">
        <v>0</v>
      </c>
      <c r="F485" s="99">
        <f t="shared" si="20"/>
        <v>0</v>
      </c>
      <c r="G485" s="99">
        <f t="shared" si="21"/>
        <v>0</v>
      </c>
    </row>
    <row r="486" spans="1:7" x14ac:dyDescent="0.35">
      <c r="A486" s="21" t="s">
        <v>1868</v>
      </c>
      <c r="B486" s="21" t="s">
        <v>651</v>
      </c>
      <c r="C486" s="93">
        <v>0</v>
      </c>
      <c r="D486" s="21">
        <v>0</v>
      </c>
      <c r="F486" s="99">
        <f t="shared" si="20"/>
        <v>0</v>
      </c>
      <c r="G486" s="99">
        <f t="shared" si="21"/>
        <v>0</v>
      </c>
    </row>
    <row r="487" spans="1:7" x14ac:dyDescent="0.35">
      <c r="A487" s="21" t="s">
        <v>1869</v>
      </c>
      <c r="B487" s="48" t="s">
        <v>87</v>
      </c>
      <c r="C487" s="483">
        <f>SUM(C479:C486)</f>
        <v>596.47387301999993</v>
      </c>
      <c r="D487" s="483">
        <f>SUM(D479:D486)</f>
        <v>125</v>
      </c>
      <c r="F487" s="94">
        <f>SUM(F479:F486)</f>
        <v>1</v>
      </c>
      <c r="G487" s="94">
        <f>SUM(G479:G486)</f>
        <v>1</v>
      </c>
    </row>
    <row r="488" spans="1:7" hidden="1" outlineLevel="1" x14ac:dyDescent="0.35">
      <c r="A488" s="21" t="s">
        <v>1870</v>
      </c>
      <c r="B488" s="50" t="s">
        <v>654</v>
      </c>
      <c r="F488" s="99">
        <f t="shared" ref="F488:F493" si="22">IF($C$487=0,"",IF(C488="[for completion]","",C488/$C$487))</f>
        <v>0</v>
      </c>
      <c r="G488" s="99">
        <f t="shared" ref="G488:G493" si="23">IF($D$487=0,"",IF(D488="[for completion]","",D488/$D$487))</f>
        <v>0</v>
      </c>
    </row>
    <row r="489" spans="1:7" hidden="1" outlineLevel="1" x14ac:dyDescent="0.35">
      <c r="A489" s="21" t="s">
        <v>1871</v>
      </c>
      <c r="B489" s="50" t="s">
        <v>656</v>
      </c>
      <c r="F489" s="99">
        <f t="shared" si="22"/>
        <v>0</v>
      </c>
      <c r="G489" s="99">
        <f t="shared" si="23"/>
        <v>0</v>
      </c>
    </row>
    <row r="490" spans="1:7" hidden="1" outlineLevel="1" x14ac:dyDescent="0.35">
      <c r="A490" s="21" t="s">
        <v>1872</v>
      </c>
      <c r="B490" s="50" t="s">
        <v>658</v>
      </c>
      <c r="F490" s="99">
        <f t="shared" si="22"/>
        <v>0</v>
      </c>
      <c r="G490" s="99">
        <f t="shared" si="23"/>
        <v>0</v>
      </c>
    </row>
    <row r="491" spans="1:7" hidden="1" outlineLevel="1" x14ac:dyDescent="0.35">
      <c r="A491" s="21" t="s">
        <v>1873</v>
      </c>
      <c r="B491" s="50" t="s">
        <v>660</v>
      </c>
      <c r="F491" s="99">
        <f t="shared" si="22"/>
        <v>0</v>
      </c>
      <c r="G491" s="99">
        <f t="shared" si="23"/>
        <v>0</v>
      </c>
    </row>
    <row r="492" spans="1:7" hidden="1" outlineLevel="1" x14ac:dyDescent="0.35">
      <c r="A492" s="21" t="s">
        <v>1874</v>
      </c>
      <c r="B492" s="50" t="s">
        <v>662</v>
      </c>
      <c r="F492" s="99">
        <f t="shared" si="22"/>
        <v>0</v>
      </c>
      <c r="G492" s="99">
        <f t="shared" si="23"/>
        <v>0</v>
      </c>
    </row>
    <row r="493" spans="1:7" hidden="1" outlineLevel="1" x14ac:dyDescent="0.35">
      <c r="A493" s="21" t="s">
        <v>1875</v>
      </c>
      <c r="B493" s="50" t="s">
        <v>664</v>
      </c>
      <c r="F493" s="99">
        <f t="shared" si="22"/>
        <v>0</v>
      </c>
      <c r="G493" s="99">
        <f t="shared" si="23"/>
        <v>0</v>
      </c>
    </row>
    <row r="494" spans="1:7" hidden="1" outlineLevel="1" x14ac:dyDescent="0.35">
      <c r="A494" s="21" t="s">
        <v>1876</v>
      </c>
      <c r="B494" s="50"/>
      <c r="F494" s="99"/>
      <c r="G494" s="99"/>
    </row>
    <row r="495" spans="1:7" hidden="1" outlineLevel="1" x14ac:dyDescent="0.35">
      <c r="A495" s="21" t="s">
        <v>1877</v>
      </c>
      <c r="B495" s="50"/>
      <c r="F495" s="99"/>
      <c r="G495" s="99"/>
    </row>
    <row r="496" spans="1:7" hidden="1" outlineLevel="1" x14ac:dyDescent="0.35">
      <c r="A496" s="21" t="s">
        <v>1878</v>
      </c>
      <c r="B496" s="50"/>
      <c r="F496" s="99"/>
      <c r="G496" s="94"/>
    </row>
    <row r="497" spans="1:7" ht="15" customHeight="1" collapsed="1" x14ac:dyDescent="0.35">
      <c r="A497" s="39"/>
      <c r="B497" s="40" t="s">
        <v>2417</v>
      </c>
      <c r="C497" s="39" t="s">
        <v>721</v>
      </c>
      <c r="D497" s="39"/>
      <c r="E497" s="39"/>
      <c r="F497" s="111"/>
      <c r="G497" s="108"/>
    </row>
    <row r="498" spans="1:7" x14ac:dyDescent="0.35">
      <c r="A498" s="21" t="s">
        <v>2455</v>
      </c>
      <c r="B498" s="37" t="s">
        <v>722</v>
      </c>
      <c r="C498" s="494">
        <v>0.2225</v>
      </c>
      <c r="G498" s="87"/>
    </row>
    <row r="499" spans="1:7" x14ac:dyDescent="0.35">
      <c r="A499" s="21" t="s">
        <v>2456</v>
      </c>
      <c r="B499" s="37" t="s">
        <v>723</v>
      </c>
      <c r="C499" s="494">
        <v>0.67759999999999998</v>
      </c>
      <c r="G499" s="87"/>
    </row>
    <row r="500" spans="1:7" x14ac:dyDescent="0.35">
      <c r="A500" s="21" t="s">
        <v>2457</v>
      </c>
      <c r="B500" s="37" t="s">
        <v>724</v>
      </c>
      <c r="C500" s="83"/>
      <c r="G500" s="87"/>
    </row>
    <row r="501" spans="1:7" x14ac:dyDescent="0.35">
      <c r="A501" s="21" t="s">
        <v>2458</v>
      </c>
      <c r="B501" s="37" t="s">
        <v>725</v>
      </c>
      <c r="C501" s="83"/>
      <c r="G501" s="87"/>
    </row>
    <row r="502" spans="1:7" x14ac:dyDescent="0.35">
      <c r="A502" s="21" t="s">
        <v>2459</v>
      </c>
      <c r="B502" s="37" t="s">
        <v>726</v>
      </c>
      <c r="C502" s="83"/>
      <c r="G502" s="87"/>
    </row>
    <row r="503" spans="1:7" x14ac:dyDescent="0.35">
      <c r="A503" s="21" t="s">
        <v>2460</v>
      </c>
      <c r="B503" s="37" t="s">
        <v>727</v>
      </c>
      <c r="C503" s="83"/>
      <c r="G503" s="87"/>
    </row>
    <row r="504" spans="1:7" x14ac:dyDescent="0.35">
      <c r="A504" s="21" t="s">
        <v>2461</v>
      </c>
      <c r="B504" s="37" t="s">
        <v>728</v>
      </c>
      <c r="C504" s="83"/>
      <c r="G504" s="87"/>
    </row>
    <row r="505" spans="1:7" x14ac:dyDescent="0.35">
      <c r="A505" s="21" t="s">
        <v>2462</v>
      </c>
      <c r="B505" s="37" t="s">
        <v>1879</v>
      </c>
      <c r="C505" s="83"/>
      <c r="G505" s="87"/>
    </row>
    <row r="506" spans="1:7" x14ac:dyDescent="0.35">
      <c r="A506" s="21" t="s">
        <v>2463</v>
      </c>
      <c r="B506" s="37" t="s">
        <v>1880</v>
      </c>
      <c r="C506" s="480"/>
      <c r="G506" s="87"/>
    </row>
    <row r="507" spans="1:7" x14ac:dyDescent="0.35">
      <c r="A507" s="21" t="s">
        <v>2464</v>
      </c>
      <c r="B507" s="37" t="s">
        <v>2292</v>
      </c>
      <c r="C507" s="83"/>
      <c r="G507" s="87"/>
    </row>
    <row r="508" spans="1:7" x14ac:dyDescent="0.35">
      <c r="A508" s="21" t="s">
        <v>2465</v>
      </c>
      <c r="B508" s="37" t="s">
        <v>729</v>
      </c>
      <c r="C508" s="83"/>
      <c r="G508" s="87"/>
    </row>
    <row r="509" spans="1:7" x14ac:dyDescent="0.35">
      <c r="A509" s="21" t="s">
        <v>2466</v>
      </c>
      <c r="B509" s="37" t="s">
        <v>2760</v>
      </c>
      <c r="C509" s="480"/>
      <c r="G509" s="87"/>
    </row>
    <row r="510" spans="1:7" outlineLevel="1" x14ac:dyDescent="0.35">
      <c r="A510" s="21" t="s">
        <v>2467</v>
      </c>
      <c r="B510" s="37" t="s">
        <v>85</v>
      </c>
      <c r="C510" s="480">
        <v>9.9900000000000003E-2</v>
      </c>
      <c r="G510" s="87"/>
    </row>
    <row r="511" spans="1:7" outlineLevel="1" x14ac:dyDescent="0.35">
      <c r="A511" s="21" t="s">
        <v>2468</v>
      </c>
      <c r="B511" s="50" t="s">
        <v>730</v>
      </c>
      <c r="G511" s="87"/>
    </row>
    <row r="512" spans="1:7" hidden="1" outlineLevel="1" x14ac:dyDescent="0.35">
      <c r="A512" s="21" t="s">
        <v>2469</v>
      </c>
      <c r="B512" s="50" t="s">
        <v>89</v>
      </c>
      <c r="G512" s="87"/>
    </row>
    <row r="513" spans="1:7" hidden="1" outlineLevel="1" x14ac:dyDescent="0.35">
      <c r="A513" s="21" t="s">
        <v>2470</v>
      </c>
      <c r="B513" s="50" t="s">
        <v>89</v>
      </c>
      <c r="G513" s="87"/>
    </row>
    <row r="514" spans="1:7" hidden="1" outlineLevel="1" x14ac:dyDescent="0.35">
      <c r="A514" s="21" t="s">
        <v>2471</v>
      </c>
      <c r="B514" s="50" t="s">
        <v>89</v>
      </c>
      <c r="G514" s="87"/>
    </row>
    <row r="515" spans="1:7" hidden="1" outlineLevel="1" x14ac:dyDescent="0.35">
      <c r="A515" s="21" t="s">
        <v>2472</v>
      </c>
      <c r="B515" s="50" t="s">
        <v>89</v>
      </c>
      <c r="G515" s="87"/>
    </row>
    <row r="516" spans="1:7" hidden="1" outlineLevel="1" x14ac:dyDescent="0.35">
      <c r="A516" s="21" t="s">
        <v>2473</v>
      </c>
      <c r="B516" s="50" t="s">
        <v>89</v>
      </c>
      <c r="G516" s="87"/>
    </row>
    <row r="517" spans="1:7" hidden="1" outlineLevel="1" x14ac:dyDescent="0.35">
      <c r="A517" s="21" t="s">
        <v>2474</v>
      </c>
      <c r="B517" s="50" t="s">
        <v>89</v>
      </c>
      <c r="G517" s="87"/>
    </row>
    <row r="518" spans="1:7" hidden="1" outlineLevel="1" x14ac:dyDescent="0.35">
      <c r="A518" s="21" t="s">
        <v>2475</v>
      </c>
      <c r="B518" s="50" t="s">
        <v>89</v>
      </c>
      <c r="G518" s="87"/>
    </row>
    <row r="519" spans="1:7" hidden="1" outlineLevel="1" x14ac:dyDescent="0.35">
      <c r="A519" s="21" t="s">
        <v>2476</v>
      </c>
      <c r="B519" s="50" t="s">
        <v>89</v>
      </c>
    </row>
    <row r="520" spans="1:7" hidden="1" outlineLevel="1" x14ac:dyDescent="0.35">
      <c r="A520" s="21" t="s">
        <v>2477</v>
      </c>
      <c r="B520" s="50" t="s">
        <v>89</v>
      </c>
    </row>
    <row r="521" spans="1:7" hidden="1" outlineLevel="1" x14ac:dyDescent="0.35">
      <c r="A521" s="21" t="s">
        <v>2478</v>
      </c>
      <c r="B521" s="50" t="s">
        <v>89</v>
      </c>
    </row>
    <row r="522" spans="1:7" hidden="1" outlineLevel="1" x14ac:dyDescent="0.35">
      <c r="A522" s="21" t="s">
        <v>2479</v>
      </c>
      <c r="B522" s="50" t="s">
        <v>89</v>
      </c>
    </row>
    <row r="523" spans="1:7" outlineLevel="1" x14ac:dyDescent="0.35">
      <c r="A523" s="21" t="s">
        <v>2480</v>
      </c>
      <c r="B523" s="50" t="s">
        <v>89</v>
      </c>
    </row>
    <row r="524" spans="1:7" outlineLevel="1" x14ac:dyDescent="0.35">
      <c r="A524" s="21" t="s">
        <v>2481</v>
      </c>
      <c r="B524" s="50" t="s">
        <v>89</v>
      </c>
    </row>
    <row r="525" spans="1:7" customFormat="1" x14ac:dyDescent="0.35">
      <c r="A525" s="559"/>
      <c r="B525" s="559" t="s">
        <v>2418</v>
      </c>
      <c r="C525" s="39" t="s">
        <v>58</v>
      </c>
      <c r="D525" s="39" t="s">
        <v>1826</v>
      </c>
      <c r="E525" s="39"/>
      <c r="F525" s="39" t="s">
        <v>430</v>
      </c>
      <c r="G525" s="39" t="s">
        <v>1827</v>
      </c>
    </row>
    <row r="526" spans="1:7" customFormat="1" x14ac:dyDescent="0.35">
      <c r="A526" s="21" t="s">
        <v>2482</v>
      </c>
      <c r="B526" s="37"/>
      <c r="C526" s="560"/>
      <c r="D526" s="85"/>
      <c r="E526" s="27"/>
      <c r="F526" s="99" t="str">
        <f>IF($C$544=0,"",IF(C526="[for completion]","",IF(C526="","",C526/$C$544)))</f>
        <v/>
      </c>
      <c r="G526" s="99" t="str">
        <f>IF($D$544=0,"",IF(D526="[for completion]","",IF(D526="","",D526/$D$544)))</f>
        <v/>
      </c>
    </row>
    <row r="527" spans="1:7" customFormat="1" x14ac:dyDescent="0.35">
      <c r="A527" s="21" t="s">
        <v>2483</v>
      </c>
      <c r="B527" s="37"/>
      <c r="C527" s="560"/>
      <c r="D527" s="85"/>
      <c r="E527" s="27"/>
      <c r="F527" s="99" t="str">
        <f t="shared" ref="F527:F543" si="24">IF($C$544=0,"",IF(C527="[for completion]","",IF(C527="","",C527/$C$544)))</f>
        <v/>
      </c>
      <c r="G527" s="99" t="str">
        <f t="shared" ref="G527:G543" si="25">IF($D$544=0,"",IF(D527="[for completion]","",IF(D527="","",D527/$D$544)))</f>
        <v/>
      </c>
    </row>
    <row r="528" spans="1:7" customFormat="1" x14ac:dyDescent="0.35">
      <c r="A528" s="21" t="s">
        <v>2484</v>
      </c>
      <c r="B528" s="37"/>
      <c r="C528" s="560"/>
      <c r="D528" s="85"/>
      <c r="E528" s="27"/>
      <c r="F528" s="99" t="str">
        <f t="shared" si="24"/>
        <v/>
      </c>
      <c r="G528" s="99" t="str">
        <f t="shared" si="25"/>
        <v/>
      </c>
    </row>
    <row r="529" spans="1:7" customFormat="1" x14ac:dyDescent="0.35">
      <c r="A529" s="21" t="s">
        <v>2485</v>
      </c>
      <c r="B529" s="37"/>
      <c r="C529" s="560"/>
      <c r="D529" s="85"/>
      <c r="E529" s="27"/>
      <c r="F529" s="99" t="str">
        <f t="shared" si="24"/>
        <v/>
      </c>
      <c r="G529" s="99" t="str">
        <f t="shared" si="25"/>
        <v/>
      </c>
    </row>
    <row r="530" spans="1:7" customFormat="1" x14ac:dyDescent="0.35">
      <c r="A530" s="21" t="s">
        <v>2486</v>
      </c>
      <c r="B530" s="37"/>
      <c r="C530" s="560"/>
      <c r="D530" s="85"/>
      <c r="E530" s="27"/>
      <c r="F530" s="99" t="str">
        <f t="shared" si="24"/>
        <v/>
      </c>
      <c r="G530" s="99" t="str">
        <f t="shared" si="25"/>
        <v/>
      </c>
    </row>
    <row r="531" spans="1:7" customFormat="1" x14ac:dyDescent="0.35">
      <c r="A531" s="21" t="s">
        <v>2487</v>
      </c>
      <c r="B531" s="37"/>
      <c r="C531" s="560"/>
      <c r="D531" s="85"/>
      <c r="E531" s="27"/>
      <c r="F531" s="99" t="str">
        <f t="shared" si="24"/>
        <v/>
      </c>
      <c r="G531" s="99" t="str">
        <f t="shared" si="25"/>
        <v/>
      </c>
    </row>
    <row r="532" spans="1:7" customFormat="1" x14ac:dyDescent="0.35">
      <c r="A532" s="21" t="s">
        <v>2488</v>
      </c>
      <c r="B532" s="37"/>
      <c r="C532" s="560"/>
      <c r="D532" s="85"/>
      <c r="E532" s="27"/>
      <c r="F532" s="99" t="str">
        <f t="shared" si="24"/>
        <v/>
      </c>
      <c r="G532" s="99" t="str">
        <f t="shared" si="25"/>
        <v/>
      </c>
    </row>
    <row r="533" spans="1:7" customFormat="1" x14ac:dyDescent="0.35">
      <c r="A533" s="21" t="s">
        <v>2489</v>
      </c>
      <c r="B533" s="37"/>
      <c r="C533" s="560"/>
      <c r="D533" s="85"/>
      <c r="E533" s="27"/>
      <c r="F533" s="99" t="str">
        <f t="shared" si="24"/>
        <v/>
      </c>
      <c r="G533" s="99" t="str">
        <f t="shared" si="25"/>
        <v/>
      </c>
    </row>
    <row r="534" spans="1:7" customFormat="1" x14ac:dyDescent="0.35">
      <c r="A534" s="21" t="s">
        <v>2490</v>
      </c>
      <c r="B534" s="37"/>
      <c r="C534" s="560"/>
      <c r="D534" s="85"/>
      <c r="E534" s="27"/>
      <c r="F534" s="99" t="str">
        <f t="shared" si="24"/>
        <v/>
      </c>
      <c r="G534" s="99" t="str">
        <f t="shared" si="25"/>
        <v/>
      </c>
    </row>
    <row r="535" spans="1:7" customFormat="1" x14ac:dyDescent="0.35">
      <c r="A535" s="21" t="s">
        <v>2491</v>
      </c>
      <c r="B535" s="37"/>
      <c r="C535" s="560"/>
      <c r="D535" s="85"/>
      <c r="E535" s="27"/>
      <c r="F535" s="99" t="str">
        <f t="shared" si="24"/>
        <v/>
      </c>
      <c r="G535" s="99" t="str">
        <f t="shared" si="25"/>
        <v/>
      </c>
    </row>
    <row r="536" spans="1:7" customFormat="1" x14ac:dyDescent="0.35">
      <c r="A536" s="21" t="s">
        <v>2492</v>
      </c>
      <c r="B536" s="37"/>
      <c r="C536" s="560"/>
      <c r="D536" s="85"/>
      <c r="E536" s="27"/>
      <c r="F536" s="99" t="str">
        <f t="shared" si="24"/>
        <v/>
      </c>
      <c r="G536" s="99" t="str">
        <f t="shared" si="25"/>
        <v/>
      </c>
    </row>
    <row r="537" spans="1:7" customFormat="1" x14ac:dyDescent="0.35">
      <c r="A537" s="21" t="s">
        <v>2493</v>
      </c>
      <c r="B537" s="37"/>
      <c r="C537" s="560"/>
      <c r="D537" s="85"/>
      <c r="E537" s="27"/>
      <c r="F537" s="99" t="str">
        <f t="shared" si="24"/>
        <v/>
      </c>
      <c r="G537" s="99" t="str">
        <f t="shared" si="25"/>
        <v/>
      </c>
    </row>
    <row r="538" spans="1:7" customFormat="1" x14ac:dyDescent="0.35">
      <c r="A538" s="21" t="s">
        <v>2494</v>
      </c>
      <c r="B538" s="37"/>
      <c r="C538" s="560"/>
      <c r="D538" s="85"/>
      <c r="E538" s="27"/>
      <c r="F538" s="99" t="str">
        <f t="shared" si="24"/>
        <v/>
      </c>
      <c r="G538" s="99" t="str">
        <f t="shared" si="25"/>
        <v/>
      </c>
    </row>
    <row r="539" spans="1:7" customFormat="1" x14ac:dyDescent="0.35">
      <c r="A539" s="21" t="s">
        <v>2495</v>
      </c>
      <c r="B539" s="37"/>
      <c r="C539" s="560"/>
      <c r="D539" s="85"/>
      <c r="E539" s="27"/>
      <c r="F539" s="99" t="str">
        <f t="shared" si="24"/>
        <v/>
      </c>
      <c r="G539" s="99" t="str">
        <f t="shared" si="25"/>
        <v/>
      </c>
    </row>
    <row r="540" spans="1:7" customFormat="1" x14ac:dyDescent="0.35">
      <c r="A540" s="21" t="s">
        <v>2496</v>
      </c>
      <c r="B540" s="37"/>
      <c r="C540" s="560"/>
      <c r="D540" s="85"/>
      <c r="E540" s="27"/>
      <c r="F540" s="99" t="str">
        <f t="shared" si="24"/>
        <v/>
      </c>
      <c r="G540" s="99" t="str">
        <f t="shared" si="25"/>
        <v/>
      </c>
    </row>
    <row r="541" spans="1:7" customFormat="1" x14ac:dyDescent="0.35">
      <c r="A541" s="21" t="s">
        <v>2497</v>
      </c>
      <c r="B541" s="37"/>
      <c r="C541" s="560"/>
      <c r="D541" s="85"/>
      <c r="E541" s="27"/>
      <c r="F541" s="99" t="str">
        <f t="shared" si="24"/>
        <v/>
      </c>
      <c r="G541" s="99" t="str">
        <f t="shared" si="25"/>
        <v/>
      </c>
    </row>
    <row r="542" spans="1:7" customFormat="1" x14ac:dyDescent="0.35">
      <c r="A542" s="21" t="s">
        <v>2498</v>
      </c>
      <c r="B542" s="37"/>
      <c r="C542" s="560"/>
      <c r="D542" s="85"/>
      <c r="E542" s="27"/>
      <c r="F542" s="99" t="str">
        <f t="shared" si="24"/>
        <v/>
      </c>
      <c r="G542" s="99" t="str">
        <f t="shared" si="25"/>
        <v/>
      </c>
    </row>
    <row r="543" spans="1:7" customFormat="1" x14ac:dyDescent="0.35">
      <c r="A543" s="21" t="s">
        <v>2499</v>
      </c>
      <c r="B543" s="37" t="s">
        <v>1754</v>
      </c>
      <c r="C543" s="93">
        <v>596.47387301999993</v>
      </c>
      <c r="D543" s="21">
        <v>125</v>
      </c>
      <c r="E543" s="27"/>
      <c r="F543" s="99">
        <f t="shared" si="24"/>
        <v>1</v>
      </c>
      <c r="G543" s="99">
        <f t="shared" si="25"/>
        <v>1</v>
      </c>
    </row>
    <row r="544" spans="1:7" customFormat="1" x14ac:dyDescent="0.35">
      <c r="A544" s="21" t="s">
        <v>2500</v>
      </c>
      <c r="B544" s="37" t="s">
        <v>87</v>
      </c>
      <c r="C544" s="85">
        <f>SUM(C526:C543)</f>
        <v>596.47387301999993</v>
      </c>
      <c r="D544" s="85">
        <f>SUM(D526:D543)</f>
        <v>125</v>
      </c>
      <c r="E544" s="27"/>
      <c r="F544" s="561">
        <f>SUM(F526:F543)</f>
        <v>1</v>
      </c>
      <c r="G544" s="561">
        <f>SUM(G526:G543)</f>
        <v>1</v>
      </c>
    </row>
    <row r="545" spans="1:7" customFormat="1" x14ac:dyDescent="0.35">
      <c r="A545" s="21" t="s">
        <v>2501</v>
      </c>
      <c r="B545" s="37"/>
      <c r="C545" s="21"/>
      <c r="D545" s="21"/>
      <c r="E545" s="27"/>
      <c r="F545" s="27"/>
      <c r="G545" s="27"/>
    </row>
    <row r="546" spans="1:7" customFormat="1" x14ac:dyDescent="0.35">
      <c r="A546" s="21" t="s">
        <v>2502</v>
      </c>
      <c r="B546" s="37"/>
      <c r="C546" s="21"/>
      <c r="D546" s="21"/>
      <c r="E546" s="27"/>
      <c r="F546" s="27"/>
      <c r="G546" s="27"/>
    </row>
    <row r="547" spans="1:7" customFormat="1" x14ac:dyDescent="0.35">
      <c r="A547" s="21" t="s">
        <v>2503</v>
      </c>
      <c r="B547" s="37"/>
      <c r="C547" s="21"/>
      <c r="D547" s="21"/>
      <c r="E547" s="27"/>
      <c r="F547" s="27"/>
      <c r="G547" s="27"/>
    </row>
    <row r="548" spans="1:7" customFormat="1" x14ac:dyDescent="0.35">
      <c r="A548" s="559"/>
      <c r="B548" s="40" t="s">
        <v>2419</v>
      </c>
      <c r="C548" s="39" t="s">
        <v>58</v>
      </c>
      <c r="D548" s="39" t="s">
        <v>1826</v>
      </c>
      <c r="E548" s="39"/>
      <c r="F548" s="39" t="s">
        <v>430</v>
      </c>
      <c r="G548" s="39" t="s">
        <v>1827</v>
      </c>
    </row>
    <row r="549" spans="1:7" customFormat="1" x14ac:dyDescent="0.35">
      <c r="A549" s="21" t="s">
        <v>2504</v>
      </c>
      <c r="B549" s="37"/>
      <c r="C549" s="560"/>
      <c r="D549" s="85"/>
      <c r="E549" s="27"/>
      <c r="F549" s="99" t="str">
        <f>IF($C$567=0,"",IF(C549="[for completion]","",IF(C549="","",C549/$C$567)))</f>
        <v/>
      </c>
      <c r="G549" s="99" t="str">
        <f>IF($D$567=0,"",IF(D549="[for completion]","",IF(D549="","",D549/$D$567)))</f>
        <v/>
      </c>
    </row>
    <row r="550" spans="1:7" customFormat="1" x14ac:dyDescent="0.35">
      <c r="A550" s="21" t="s">
        <v>2505</v>
      </c>
      <c r="B550" s="37"/>
      <c r="C550" s="560"/>
      <c r="D550" s="85"/>
      <c r="E550" s="27"/>
      <c r="F550" s="99" t="str">
        <f t="shared" ref="F550:F566" si="26">IF($C$567=0,"",IF(C550="[for completion]","",IF(C550="","",C550/$C$567)))</f>
        <v/>
      </c>
      <c r="G550" s="99" t="str">
        <f t="shared" ref="G550:G566" si="27">IF($D$567=0,"",IF(D550="[for completion]","",IF(D550="","",D550/$D$567)))</f>
        <v/>
      </c>
    </row>
    <row r="551" spans="1:7" customFormat="1" x14ac:dyDescent="0.35">
      <c r="A551" s="21" t="s">
        <v>2506</v>
      </c>
      <c r="B551" s="37"/>
      <c r="C551" s="560"/>
      <c r="D551" s="85"/>
      <c r="E551" s="27"/>
      <c r="F551" s="99" t="str">
        <f t="shared" si="26"/>
        <v/>
      </c>
      <c r="G551" s="99" t="str">
        <f t="shared" si="27"/>
        <v/>
      </c>
    </row>
    <row r="552" spans="1:7" customFormat="1" x14ac:dyDescent="0.35">
      <c r="A552" s="21" t="s">
        <v>2507</v>
      </c>
      <c r="B552" s="37"/>
      <c r="C552" s="560"/>
      <c r="D552" s="85"/>
      <c r="E552" s="27"/>
      <c r="F552" s="99" t="str">
        <f t="shared" si="26"/>
        <v/>
      </c>
      <c r="G552" s="99" t="str">
        <f t="shared" si="27"/>
        <v/>
      </c>
    </row>
    <row r="553" spans="1:7" customFormat="1" x14ac:dyDescent="0.35">
      <c r="A553" s="21" t="s">
        <v>2508</v>
      </c>
      <c r="B553" s="37"/>
      <c r="C553" s="560"/>
      <c r="D553" s="85"/>
      <c r="E553" s="27"/>
      <c r="F553" s="99" t="str">
        <f t="shared" si="26"/>
        <v/>
      </c>
      <c r="G553" s="99" t="str">
        <f t="shared" si="27"/>
        <v/>
      </c>
    </row>
    <row r="554" spans="1:7" customFormat="1" x14ac:dyDescent="0.35">
      <c r="A554" s="21" t="s">
        <v>2509</v>
      </c>
      <c r="B554" s="37"/>
      <c r="C554" s="560"/>
      <c r="D554" s="85"/>
      <c r="E554" s="27"/>
      <c r="F554" s="99" t="str">
        <f t="shared" si="26"/>
        <v/>
      </c>
      <c r="G554" s="99" t="str">
        <f t="shared" si="27"/>
        <v/>
      </c>
    </row>
    <row r="555" spans="1:7" customFormat="1" x14ac:dyDescent="0.35">
      <c r="A555" s="21" t="s">
        <v>2510</v>
      </c>
      <c r="B555" s="37"/>
      <c r="C555" s="560"/>
      <c r="D555" s="85"/>
      <c r="E555" s="27"/>
      <c r="F555" s="99" t="str">
        <f t="shared" si="26"/>
        <v/>
      </c>
      <c r="G555" s="99" t="str">
        <f t="shared" si="27"/>
        <v/>
      </c>
    </row>
    <row r="556" spans="1:7" customFormat="1" x14ac:dyDescent="0.35">
      <c r="A556" s="21" t="s">
        <v>2511</v>
      </c>
      <c r="B556" s="37"/>
      <c r="C556" s="560"/>
      <c r="D556" s="85"/>
      <c r="E556" s="27"/>
      <c r="F556" s="99" t="str">
        <f t="shared" si="26"/>
        <v/>
      </c>
      <c r="G556" s="99" t="str">
        <f t="shared" si="27"/>
        <v/>
      </c>
    </row>
    <row r="557" spans="1:7" customFormat="1" x14ac:dyDescent="0.35">
      <c r="A557" s="21" t="s">
        <v>2512</v>
      </c>
      <c r="B557" s="37"/>
      <c r="C557" s="560"/>
      <c r="D557" s="85"/>
      <c r="E557" s="27"/>
      <c r="F557" s="99" t="str">
        <f t="shared" si="26"/>
        <v/>
      </c>
      <c r="G557" s="99" t="str">
        <f t="shared" si="27"/>
        <v/>
      </c>
    </row>
    <row r="558" spans="1:7" customFormat="1" x14ac:dyDescent="0.35">
      <c r="A558" s="21" t="s">
        <v>2513</v>
      </c>
      <c r="B558" s="37"/>
      <c r="C558" s="560"/>
      <c r="D558" s="85"/>
      <c r="E558" s="27"/>
      <c r="F558" s="99" t="str">
        <f t="shared" si="26"/>
        <v/>
      </c>
      <c r="G558" s="99" t="str">
        <f t="shared" si="27"/>
        <v/>
      </c>
    </row>
    <row r="559" spans="1:7" customFormat="1" x14ac:dyDescent="0.35">
      <c r="A559" s="21" t="s">
        <v>2514</v>
      </c>
      <c r="B559" s="37"/>
      <c r="C559" s="560"/>
      <c r="D559" s="85"/>
      <c r="E559" s="27"/>
      <c r="F559" s="99" t="str">
        <f t="shared" si="26"/>
        <v/>
      </c>
      <c r="G559" s="99" t="str">
        <f t="shared" si="27"/>
        <v/>
      </c>
    </row>
    <row r="560" spans="1:7" customFormat="1" x14ac:dyDescent="0.35">
      <c r="A560" s="21" t="s">
        <v>2515</v>
      </c>
      <c r="B560" s="37"/>
      <c r="C560" s="560"/>
      <c r="D560" s="85"/>
      <c r="E560" s="27"/>
      <c r="F560" s="99" t="str">
        <f t="shared" si="26"/>
        <v/>
      </c>
      <c r="G560" s="99" t="str">
        <f t="shared" si="27"/>
        <v/>
      </c>
    </row>
    <row r="561" spans="1:7" customFormat="1" x14ac:dyDescent="0.35">
      <c r="A561" s="21" t="s">
        <v>2516</v>
      </c>
      <c r="B561" s="37"/>
      <c r="C561" s="560"/>
      <c r="D561" s="85"/>
      <c r="E561" s="27"/>
      <c r="F561" s="99" t="str">
        <f t="shared" si="26"/>
        <v/>
      </c>
      <c r="G561" s="99" t="str">
        <f t="shared" si="27"/>
        <v/>
      </c>
    </row>
    <row r="562" spans="1:7" customFormat="1" x14ac:dyDescent="0.35">
      <c r="A562" s="21" t="s">
        <v>2517</v>
      </c>
      <c r="B562" s="37"/>
      <c r="C562" s="560"/>
      <c r="D562" s="85"/>
      <c r="E562" s="27"/>
      <c r="F562" s="99" t="str">
        <f t="shared" si="26"/>
        <v/>
      </c>
      <c r="G562" s="99" t="str">
        <f t="shared" si="27"/>
        <v/>
      </c>
    </row>
    <row r="563" spans="1:7" customFormat="1" x14ac:dyDescent="0.35">
      <c r="A563" s="21" t="s">
        <v>2518</v>
      </c>
      <c r="B563" s="37"/>
      <c r="C563" s="560"/>
      <c r="D563" s="85"/>
      <c r="E563" s="27"/>
      <c r="F563" s="99" t="str">
        <f t="shared" si="26"/>
        <v/>
      </c>
      <c r="G563" s="99" t="str">
        <f t="shared" si="27"/>
        <v/>
      </c>
    </row>
    <row r="564" spans="1:7" customFormat="1" x14ac:dyDescent="0.35">
      <c r="A564" s="21" t="s">
        <v>2519</v>
      </c>
      <c r="B564" s="37"/>
      <c r="C564" s="560"/>
      <c r="D564" s="85"/>
      <c r="E564" s="27"/>
      <c r="F564" s="99" t="str">
        <f t="shared" si="26"/>
        <v/>
      </c>
      <c r="G564" s="99" t="str">
        <f t="shared" si="27"/>
        <v/>
      </c>
    </row>
    <row r="565" spans="1:7" customFormat="1" x14ac:dyDescent="0.35">
      <c r="A565" s="21" t="s">
        <v>2520</v>
      </c>
      <c r="B565" s="37"/>
      <c r="C565" s="560"/>
      <c r="D565" s="85"/>
      <c r="E565" s="27"/>
      <c r="F565" s="99" t="str">
        <f t="shared" si="26"/>
        <v/>
      </c>
      <c r="G565" s="99" t="str">
        <f t="shared" si="27"/>
        <v/>
      </c>
    </row>
    <row r="566" spans="1:7" customFormat="1" x14ac:dyDescent="0.35">
      <c r="A566" s="21" t="s">
        <v>2521</v>
      </c>
      <c r="B566" s="37" t="s">
        <v>1754</v>
      </c>
      <c r="C566" s="93">
        <v>596.47387301999993</v>
      </c>
      <c r="D566" s="21">
        <v>125</v>
      </c>
      <c r="E566" s="27"/>
      <c r="F566" s="99">
        <f t="shared" si="26"/>
        <v>1</v>
      </c>
      <c r="G566" s="99">
        <f t="shared" si="27"/>
        <v>1</v>
      </c>
    </row>
    <row r="567" spans="1:7" customFormat="1" x14ac:dyDescent="0.35">
      <c r="A567" s="21" t="s">
        <v>2522</v>
      </c>
      <c r="B567" s="37" t="s">
        <v>87</v>
      </c>
      <c r="C567" s="85">
        <f>SUM(C549:C566)</f>
        <v>596.47387301999993</v>
      </c>
      <c r="D567" s="85">
        <f>SUM(D549:D566)</f>
        <v>125</v>
      </c>
      <c r="E567" s="27"/>
      <c r="F567" s="561">
        <f>SUM(F549:F566)</f>
        <v>1</v>
      </c>
      <c r="G567" s="561">
        <f>SUM(G549:G566)</f>
        <v>1</v>
      </c>
    </row>
    <row r="568" spans="1:7" customFormat="1" x14ac:dyDescent="0.35">
      <c r="A568" s="21" t="s">
        <v>2523</v>
      </c>
      <c r="B568" s="37"/>
      <c r="C568" s="21"/>
      <c r="D568" s="21"/>
      <c r="E568" s="27"/>
      <c r="F568" s="27"/>
      <c r="G568" s="27"/>
    </row>
    <row r="569" spans="1:7" customFormat="1" x14ac:dyDescent="0.35">
      <c r="A569" s="21" t="s">
        <v>2524</v>
      </c>
      <c r="B569" s="37"/>
      <c r="C569" s="21"/>
      <c r="D569" s="21"/>
      <c r="E569" s="27"/>
      <c r="F569" s="27"/>
      <c r="G569" s="27"/>
    </row>
    <row r="570" spans="1:7" customFormat="1" x14ac:dyDescent="0.35">
      <c r="A570" s="21" t="s">
        <v>2525</v>
      </c>
      <c r="B570" s="37"/>
      <c r="C570" s="21"/>
      <c r="D570" s="21"/>
      <c r="E570" s="27"/>
      <c r="F570" s="27"/>
      <c r="G570" s="27"/>
    </row>
    <row r="571" spans="1:7" customFormat="1" x14ac:dyDescent="0.35">
      <c r="A571" s="559"/>
      <c r="B571" s="559" t="s">
        <v>2420</v>
      </c>
      <c r="C571" s="39" t="s">
        <v>58</v>
      </c>
      <c r="D571" s="39" t="s">
        <v>1826</v>
      </c>
      <c r="E571" s="39"/>
      <c r="F571" s="39" t="s">
        <v>430</v>
      </c>
      <c r="G571" s="39" t="s">
        <v>1827</v>
      </c>
    </row>
    <row r="572" spans="1:7" customFormat="1" x14ac:dyDescent="0.35">
      <c r="A572" s="21" t="s">
        <v>2526</v>
      </c>
      <c r="B572" s="37" t="s">
        <v>1784</v>
      </c>
      <c r="C572" s="85">
        <v>95.313999999999993</v>
      </c>
      <c r="D572" s="85">
        <v>10</v>
      </c>
      <c r="E572" s="27"/>
      <c r="F572" s="99">
        <f t="shared" ref="F572:F580" si="28">IF($C$585=0,"",IF(C572="[for completion]","",IF(C572="","",C572/$C$585)))</f>
        <v>0.1597959576927217</v>
      </c>
      <c r="G572" s="99">
        <f t="shared" ref="G572:G580" si="29">IF($D$585=0,"",IF(D572="[for completion]","",IF(D572="","",D572/$D$585)))</f>
        <v>0.08</v>
      </c>
    </row>
    <row r="573" spans="1:7" customFormat="1" x14ac:dyDescent="0.35">
      <c r="A573" s="21" t="s">
        <v>2527</v>
      </c>
      <c r="B573" s="37" t="s">
        <v>1786</v>
      </c>
      <c r="C573" s="85">
        <v>40.088999999999999</v>
      </c>
      <c r="D573" s="85">
        <v>2</v>
      </c>
      <c r="E573" s="27"/>
      <c r="F573" s="99">
        <f t="shared" si="28"/>
        <v>6.721006513149716E-2</v>
      </c>
      <c r="G573" s="99">
        <f t="shared" si="29"/>
        <v>1.6E-2</v>
      </c>
    </row>
    <row r="574" spans="1:7" customFormat="1" x14ac:dyDescent="0.35">
      <c r="A574" s="21" t="s">
        <v>2528</v>
      </c>
      <c r="B574" s="37" t="s">
        <v>1788</v>
      </c>
      <c r="C574" s="85">
        <v>28.397400000000001</v>
      </c>
      <c r="D574" s="85">
        <v>2</v>
      </c>
      <c r="E574" s="27"/>
      <c r="F574" s="99">
        <f t="shared" si="28"/>
        <v>4.760884790254627E-2</v>
      </c>
      <c r="G574" s="99">
        <f t="shared" si="29"/>
        <v>1.6E-2</v>
      </c>
    </row>
    <row r="575" spans="1:7" customFormat="1" x14ac:dyDescent="0.35">
      <c r="A575" s="21" t="s">
        <v>2529</v>
      </c>
      <c r="B575" s="37" t="s">
        <v>1790</v>
      </c>
      <c r="C575" s="85">
        <v>16.543375000000001</v>
      </c>
      <c r="D575" s="85">
        <v>4</v>
      </c>
      <c r="E575" s="27"/>
      <c r="F575" s="99">
        <f t="shared" si="28"/>
        <v>2.77353216903585E-2</v>
      </c>
      <c r="G575" s="99">
        <f t="shared" si="29"/>
        <v>3.2000000000000001E-2</v>
      </c>
    </row>
    <row r="576" spans="1:7" customFormat="1" x14ac:dyDescent="0.35">
      <c r="A576" s="21" t="s">
        <v>2530</v>
      </c>
      <c r="B576" s="37" t="s">
        <v>1792</v>
      </c>
      <c r="C576" s="85">
        <v>24.906088</v>
      </c>
      <c r="D576" s="85">
        <v>4</v>
      </c>
      <c r="E576" s="27"/>
      <c r="F576" s="99">
        <f t="shared" si="28"/>
        <v>4.175558873134276E-2</v>
      </c>
      <c r="G576" s="99">
        <f t="shared" si="29"/>
        <v>3.2000000000000001E-2</v>
      </c>
    </row>
    <row r="577" spans="1:7" customFormat="1" x14ac:dyDescent="0.35">
      <c r="A577" s="21" t="s">
        <v>2531</v>
      </c>
      <c r="B577" s="37" t="s">
        <v>1794</v>
      </c>
      <c r="C577" s="85">
        <v>14.357911</v>
      </c>
      <c r="D577" s="85">
        <v>3</v>
      </c>
      <c r="E577" s="27"/>
      <c r="F577" s="99">
        <f t="shared" si="28"/>
        <v>2.4071344594832487E-2</v>
      </c>
      <c r="G577" s="99">
        <f t="shared" si="29"/>
        <v>2.4E-2</v>
      </c>
    </row>
    <row r="578" spans="1:7" customFormat="1" x14ac:dyDescent="0.35">
      <c r="A578" s="21" t="s">
        <v>2532</v>
      </c>
      <c r="B578" s="37" t="s">
        <v>1796</v>
      </c>
      <c r="C578" s="85">
        <v>133.85222999999999</v>
      </c>
      <c r="D578" s="85">
        <v>10</v>
      </c>
      <c r="E578" s="27"/>
      <c r="F578" s="99">
        <f t="shared" si="28"/>
        <v>0.22440612378198851</v>
      </c>
      <c r="G578" s="99">
        <f t="shared" si="29"/>
        <v>0.08</v>
      </c>
    </row>
    <row r="579" spans="1:7" customFormat="1" x14ac:dyDescent="0.35">
      <c r="A579" s="21" t="s">
        <v>2533</v>
      </c>
      <c r="B579" s="37" t="s">
        <v>1798</v>
      </c>
      <c r="C579" s="85">
        <v>27.684657000000001</v>
      </c>
      <c r="D579" s="85">
        <v>3</v>
      </c>
      <c r="E579" s="27"/>
      <c r="F579" s="99">
        <f t="shared" si="28"/>
        <v>4.6413919032980588E-2</v>
      </c>
      <c r="G579" s="99">
        <f t="shared" si="29"/>
        <v>2.4E-2</v>
      </c>
    </row>
    <row r="580" spans="1:7" customFormat="1" x14ac:dyDescent="0.35">
      <c r="A580" s="21" t="s">
        <v>2534</v>
      </c>
      <c r="B580" s="37" t="s">
        <v>2714</v>
      </c>
      <c r="C580" s="85">
        <v>0</v>
      </c>
      <c r="D580" s="85">
        <v>0</v>
      </c>
      <c r="E580" s="27"/>
      <c r="F580" s="99">
        <f t="shared" si="28"/>
        <v>0</v>
      </c>
      <c r="G580" s="99">
        <f t="shared" si="29"/>
        <v>0</v>
      </c>
    </row>
    <row r="581" spans="1:7" customFormat="1" x14ac:dyDescent="0.35">
      <c r="A581" s="21" t="s">
        <v>2535</v>
      </c>
      <c r="B581" s="21" t="s">
        <v>2715</v>
      </c>
      <c r="C581" s="85">
        <v>66.396000000000001</v>
      </c>
      <c r="D581" s="85">
        <v>3</v>
      </c>
      <c r="E581" s="27"/>
      <c r="F581" s="99">
        <f t="shared" ref="F581:F583" si="30">IF($C$585=0,"",IF(C581="[for completion]","",IF(C581="","",C581/$C$585)))</f>
        <v>0.11131431276586808</v>
      </c>
      <c r="G581" s="99">
        <f t="shared" ref="G581:G583" si="31">IF($D$585=0,"",IF(D581="[for completion]","",IF(D581="","",D581/$D$585)))</f>
        <v>2.4E-2</v>
      </c>
    </row>
    <row r="582" spans="1:7" customFormat="1" x14ac:dyDescent="0.35">
      <c r="A582" s="21" t="s">
        <v>2536</v>
      </c>
      <c r="B582" s="21" t="s">
        <v>2716</v>
      </c>
      <c r="C582" s="85">
        <v>45.5075</v>
      </c>
      <c r="D582" s="85">
        <v>2</v>
      </c>
      <c r="E582" s="27"/>
      <c r="F582" s="99">
        <f t="shared" si="30"/>
        <v>7.6294296165322337E-2</v>
      </c>
      <c r="G582" s="99">
        <f t="shared" si="31"/>
        <v>1.6E-2</v>
      </c>
    </row>
    <row r="583" spans="1:7" customFormat="1" x14ac:dyDescent="0.35">
      <c r="A583" s="21" t="s">
        <v>2726</v>
      </c>
      <c r="B583" s="37" t="s">
        <v>2717</v>
      </c>
      <c r="C583" s="85">
        <v>12.42</v>
      </c>
      <c r="D583" s="85">
        <v>1</v>
      </c>
      <c r="E583" s="27"/>
      <c r="F583" s="99">
        <f t="shared" si="30"/>
        <v>2.0822395393579156E-2</v>
      </c>
      <c r="G583" s="99">
        <f t="shared" si="31"/>
        <v>8.0000000000000002E-3</v>
      </c>
    </row>
    <row r="584" spans="1:7" customFormat="1" x14ac:dyDescent="0.35">
      <c r="A584" s="21" t="s">
        <v>2727</v>
      </c>
      <c r="B584" s="21" t="s">
        <v>1754</v>
      </c>
      <c r="C584" s="93">
        <v>91.004999999999995</v>
      </c>
      <c r="D584" s="21">
        <v>81</v>
      </c>
      <c r="E584" s="27"/>
      <c r="F584" s="99">
        <f>IF($C$585=0,"",IF(C584="[for completion]","",IF(C584="","",C584/$C$585)))</f>
        <v>0.15257182711696224</v>
      </c>
      <c r="G584" s="99">
        <f>IF($D$585=0,"",IF(D584="[for completion]","",IF(D584="","",D584/$D$585)))</f>
        <v>0.64800000000000002</v>
      </c>
    </row>
    <row r="585" spans="1:7" customFormat="1" x14ac:dyDescent="0.35">
      <c r="A585" s="21" t="s">
        <v>2728</v>
      </c>
      <c r="B585" s="37" t="s">
        <v>87</v>
      </c>
      <c r="C585" s="85">
        <f>SUM(C572:C584)</f>
        <v>596.47316100000012</v>
      </c>
      <c r="D585" s="85">
        <f>SUM(D572:D584)</f>
        <v>125</v>
      </c>
      <c r="E585" s="27"/>
      <c r="F585" s="561">
        <f>SUM(F572:F584)</f>
        <v>0.99999999999999989</v>
      </c>
      <c r="G585" s="561">
        <f>SUM(G572:G584)</f>
        <v>1</v>
      </c>
    </row>
    <row r="586" spans="1:7" customFormat="1" x14ac:dyDescent="0.35">
      <c r="A586" s="21" t="s">
        <v>3359</v>
      </c>
      <c r="B586" s="37"/>
      <c r="C586" s="85"/>
      <c r="D586" s="85"/>
      <c r="E586" s="27"/>
      <c r="F586" s="561"/>
      <c r="G586" s="561"/>
    </row>
    <row r="587" spans="1:7" customFormat="1" x14ac:dyDescent="0.35">
      <c r="A587" s="21" t="s">
        <v>3360</v>
      </c>
      <c r="B587" s="37"/>
      <c r="C587" s="85"/>
      <c r="D587" s="85"/>
      <c r="E587" s="27"/>
      <c r="F587" s="561"/>
      <c r="G587" s="561"/>
    </row>
    <row r="588" spans="1:7" customFormat="1" x14ac:dyDescent="0.35">
      <c r="A588" s="21" t="s">
        <v>3361</v>
      </c>
      <c r="B588" s="37"/>
      <c r="C588" s="85"/>
      <c r="D588" s="85"/>
      <c r="E588" s="27"/>
      <c r="F588" s="561"/>
      <c r="G588" s="561"/>
    </row>
    <row r="589" spans="1:7" customFormat="1" x14ac:dyDescent="0.35">
      <c r="A589" s="21" t="s">
        <v>3362</v>
      </c>
      <c r="B589" s="37"/>
      <c r="C589" s="85"/>
      <c r="D589" s="85"/>
      <c r="E589" s="27"/>
      <c r="F589" s="561"/>
      <c r="G589" s="561"/>
    </row>
    <row r="590" spans="1:7" customFormat="1" x14ac:dyDescent="0.35">
      <c r="A590" s="21" t="s">
        <v>3363</v>
      </c>
      <c r="B590" s="37"/>
      <c r="C590" s="85"/>
      <c r="D590" s="85"/>
      <c r="E590" s="27"/>
      <c r="F590" s="561"/>
      <c r="G590" s="561"/>
    </row>
    <row r="591" spans="1:7" customFormat="1" ht="14.25" customHeight="1" x14ac:dyDescent="0.35">
      <c r="A591" s="21" t="s">
        <v>3364</v>
      </c>
      <c r="B591" s="37"/>
      <c r="C591" s="85"/>
      <c r="D591" s="85"/>
      <c r="E591" s="27"/>
      <c r="F591" s="561"/>
      <c r="G591" s="561"/>
    </row>
    <row r="592" spans="1:7" customFormat="1" x14ac:dyDescent="0.35">
      <c r="A592" s="21" t="s">
        <v>3365</v>
      </c>
      <c r="B592" s="37"/>
      <c r="C592" s="85"/>
      <c r="D592" s="85"/>
      <c r="E592" s="27"/>
      <c r="F592" s="561"/>
      <c r="G592" s="561"/>
    </row>
    <row r="593" spans="1:7" customFormat="1" x14ac:dyDescent="0.35">
      <c r="A593" s="21" t="s">
        <v>3366</v>
      </c>
      <c r="B593" s="37"/>
      <c r="C593" s="85"/>
      <c r="D593" s="85"/>
      <c r="E593" s="27"/>
      <c r="F593" s="561"/>
      <c r="G593" s="561"/>
    </row>
    <row r="594" spans="1:7" customFormat="1" x14ac:dyDescent="0.35">
      <c r="A594" s="21" t="s">
        <v>3367</v>
      </c>
      <c r="B594" s="37"/>
      <c r="C594" s="85"/>
      <c r="D594" s="85"/>
      <c r="E594" s="27"/>
      <c r="F594" s="561"/>
      <c r="G594" s="561"/>
    </row>
    <row r="595" spans="1:7" x14ac:dyDescent="0.35">
      <c r="A595" s="21" t="s">
        <v>3368</v>
      </c>
      <c r="F595" s="21"/>
      <c r="G595" s="19"/>
    </row>
    <row r="596" spans="1:7" x14ac:dyDescent="0.35">
      <c r="A596" s="559"/>
      <c r="B596" s="559" t="s">
        <v>2421</v>
      </c>
      <c r="C596" s="39" t="s">
        <v>58</v>
      </c>
      <c r="D596" s="39" t="s">
        <v>1826</v>
      </c>
      <c r="E596" s="39"/>
      <c r="F596" s="39" t="s">
        <v>429</v>
      </c>
      <c r="G596" s="39" t="s">
        <v>1827</v>
      </c>
    </row>
    <row r="597" spans="1:7" x14ac:dyDescent="0.35">
      <c r="A597" s="21" t="s">
        <v>2537</v>
      </c>
      <c r="B597" s="37" t="s">
        <v>1820</v>
      </c>
      <c r="C597" s="85">
        <v>0</v>
      </c>
      <c r="D597" s="85">
        <v>0</v>
      </c>
      <c r="E597" s="27"/>
      <c r="F597" s="99">
        <f>IF($C$601=0,"",IF(C597="[for completion]","",IF(C597="","",C597/$C$601)))</f>
        <v>0</v>
      </c>
      <c r="G597" s="99">
        <f>IF($D$601=0,"",IF(D597="[for completion]","",IF(D597="","",D597/$D$601)))</f>
        <v>0</v>
      </c>
    </row>
    <row r="598" spans="1:7" x14ac:dyDescent="0.35">
      <c r="A598" s="21" t="s">
        <v>2538</v>
      </c>
      <c r="B598" s="558" t="s">
        <v>1828</v>
      </c>
      <c r="C598" s="85">
        <v>0</v>
      </c>
      <c r="D598" s="85">
        <v>0</v>
      </c>
      <c r="E598" s="27"/>
      <c r="F598" s="99">
        <f t="shared" ref="F598:F600" si="32">IF($C$601=0,"",IF(C598="[for completion]","",IF(C598="","",C598/$C$601)))</f>
        <v>0</v>
      </c>
      <c r="G598" s="99">
        <f t="shared" ref="G598:G600" si="33">IF($D$601=0,"",IF(D598="[for completion]","",IF(D598="","",D598/$D$601)))</f>
        <v>0</v>
      </c>
    </row>
    <row r="599" spans="1:7" x14ac:dyDescent="0.35">
      <c r="A599" s="21" t="s">
        <v>2539</v>
      </c>
      <c r="B599" s="37" t="s">
        <v>1725</v>
      </c>
      <c r="C599" s="85">
        <v>0</v>
      </c>
      <c r="D599" s="85">
        <v>0</v>
      </c>
      <c r="E599" s="27"/>
      <c r="F599" s="99">
        <f t="shared" si="32"/>
        <v>0</v>
      </c>
      <c r="G599" s="99">
        <f t="shared" si="33"/>
        <v>0</v>
      </c>
    </row>
    <row r="600" spans="1:7" x14ac:dyDescent="0.35">
      <c r="A600" s="21" t="s">
        <v>2540</v>
      </c>
      <c r="B600" s="21" t="s">
        <v>1754</v>
      </c>
      <c r="C600" s="93">
        <v>596.47387302000004</v>
      </c>
      <c r="D600" s="21">
        <v>125</v>
      </c>
      <c r="E600" s="27"/>
      <c r="F600" s="99">
        <f t="shared" si="32"/>
        <v>1</v>
      </c>
      <c r="G600" s="99">
        <f t="shared" si="33"/>
        <v>1</v>
      </c>
    </row>
    <row r="601" spans="1:7" x14ac:dyDescent="0.35">
      <c r="A601" s="21" t="s">
        <v>2541</v>
      </c>
      <c r="B601" s="37" t="s">
        <v>87</v>
      </c>
      <c r="C601" s="85">
        <f>SUM(C597:C600)</f>
        <v>596.47387302000004</v>
      </c>
      <c r="D601" s="85">
        <f>SUM(D597:D600)</f>
        <v>125</v>
      </c>
      <c r="E601" s="27"/>
      <c r="F601" s="561">
        <f>SUM(F597:F600)</f>
        <v>1</v>
      </c>
      <c r="G601" s="561">
        <f>SUM(G597:G600)</f>
        <v>1</v>
      </c>
    </row>
    <row r="602" spans="1:7" outlineLevel="1" x14ac:dyDescent="0.35">
      <c r="B602" s="50"/>
    </row>
    <row r="603" spans="1:7" x14ac:dyDescent="0.35">
      <c r="A603" s="559"/>
      <c r="B603" s="559" t="s">
        <v>2729</v>
      </c>
      <c r="C603" s="559" t="s">
        <v>2722</v>
      </c>
      <c r="D603" s="559" t="s">
        <v>2730</v>
      </c>
      <c r="E603" s="559"/>
      <c r="F603" s="559" t="s">
        <v>2724</v>
      </c>
      <c r="G603" s="39" t="s">
        <v>1827</v>
      </c>
    </row>
    <row r="604" spans="1:7" x14ac:dyDescent="0.35">
      <c r="A604" s="21" t="s">
        <v>2422</v>
      </c>
      <c r="B604" s="37" t="s">
        <v>722</v>
      </c>
      <c r="C604" s="560"/>
      <c r="D604" s="85"/>
      <c r="E604" s="580"/>
      <c r="F604" s="570"/>
      <c r="G604" s="99" t="str">
        <f>IF($D$622=0,"",IF(D604="[for completion]","",IF(D604="","",D604/$D$622)))</f>
        <v/>
      </c>
    </row>
    <row r="605" spans="1:7" x14ac:dyDescent="0.35">
      <c r="A605" s="21" t="s">
        <v>2423</v>
      </c>
      <c r="B605" s="37" t="s">
        <v>723</v>
      </c>
      <c r="C605" s="560"/>
      <c r="D605" s="85"/>
      <c r="E605" s="580"/>
      <c r="F605" s="570"/>
      <c r="G605" s="99" t="str">
        <f t="shared" ref="G605:G621" si="34">IF($D$622=0,"",IF(D605="[for completion]","",IF(D605="","",D605/$D$622)))</f>
        <v/>
      </c>
    </row>
    <row r="606" spans="1:7" x14ac:dyDescent="0.35">
      <c r="A606" s="21" t="s">
        <v>2424</v>
      </c>
      <c r="B606" s="37" t="s">
        <v>724</v>
      </c>
      <c r="C606" s="560"/>
      <c r="D606" s="85"/>
      <c r="E606" s="580"/>
      <c r="F606" s="570"/>
      <c r="G606" s="99" t="str">
        <f t="shared" si="34"/>
        <v/>
      </c>
    </row>
    <row r="607" spans="1:7" x14ac:dyDescent="0.35">
      <c r="A607" s="21" t="s">
        <v>2425</v>
      </c>
      <c r="B607" s="37" t="s">
        <v>725</v>
      </c>
      <c r="C607" s="560"/>
      <c r="D607" s="85"/>
      <c r="E607" s="580"/>
      <c r="F607" s="570"/>
      <c r="G607" s="99" t="str">
        <f t="shared" si="34"/>
        <v/>
      </c>
    </row>
    <row r="608" spans="1:7" x14ac:dyDescent="0.35">
      <c r="A608" s="21" t="s">
        <v>2426</v>
      </c>
      <c r="B608" s="37" t="s">
        <v>726</v>
      </c>
      <c r="C608" s="560"/>
      <c r="D608" s="85"/>
      <c r="E608" s="580"/>
      <c r="F608" s="570"/>
      <c r="G608" s="99" t="str">
        <f t="shared" si="34"/>
        <v/>
      </c>
    </row>
    <row r="609" spans="1:7" x14ac:dyDescent="0.35">
      <c r="A609" s="21" t="s">
        <v>2427</v>
      </c>
      <c r="B609" s="37" t="s">
        <v>727</v>
      </c>
      <c r="C609" s="560"/>
      <c r="D609" s="85"/>
      <c r="E609" s="580"/>
      <c r="F609" s="570"/>
      <c r="G609" s="99" t="str">
        <f t="shared" si="34"/>
        <v/>
      </c>
    </row>
    <row r="610" spans="1:7" x14ac:dyDescent="0.35">
      <c r="A610" s="21" t="s">
        <v>2428</v>
      </c>
      <c r="B610" s="37" t="s">
        <v>728</v>
      </c>
      <c r="C610" s="560"/>
      <c r="D610" s="85"/>
      <c r="E610" s="580"/>
      <c r="F610" s="570"/>
      <c r="G610" s="99" t="str">
        <f t="shared" si="34"/>
        <v/>
      </c>
    </row>
    <row r="611" spans="1:7" x14ac:dyDescent="0.35">
      <c r="A611" s="21" t="s">
        <v>2429</v>
      </c>
      <c r="B611" s="37" t="s">
        <v>1879</v>
      </c>
      <c r="C611" s="560"/>
      <c r="D611" s="85"/>
      <c r="E611" s="580"/>
      <c r="F611" s="570"/>
      <c r="G611" s="99" t="str">
        <f t="shared" si="34"/>
        <v/>
      </c>
    </row>
    <row r="612" spans="1:7" x14ac:dyDescent="0.35">
      <c r="A612" s="21" t="s">
        <v>2430</v>
      </c>
      <c r="B612" s="37" t="s">
        <v>1880</v>
      </c>
      <c r="C612" s="560"/>
      <c r="D612" s="85"/>
      <c r="E612" s="580"/>
      <c r="F612" s="570"/>
      <c r="G612" s="99" t="str">
        <f t="shared" si="34"/>
        <v/>
      </c>
    </row>
    <row r="613" spans="1:7" x14ac:dyDescent="0.35">
      <c r="A613" s="21" t="s">
        <v>2431</v>
      </c>
      <c r="B613" s="37" t="s">
        <v>2292</v>
      </c>
      <c r="C613" s="560"/>
      <c r="D613" s="85"/>
      <c r="E613" s="580"/>
      <c r="F613" s="570"/>
      <c r="G613" s="99" t="str">
        <f t="shared" si="34"/>
        <v/>
      </c>
    </row>
    <row r="614" spans="1:7" x14ac:dyDescent="0.35">
      <c r="A614" s="21" t="s">
        <v>2432</v>
      </c>
      <c r="B614" s="37" t="s">
        <v>729</v>
      </c>
      <c r="C614" s="560"/>
      <c r="D614" s="85"/>
      <c r="E614" s="580"/>
      <c r="F614" s="570"/>
      <c r="G614" s="99" t="str">
        <f t="shared" si="34"/>
        <v/>
      </c>
    </row>
    <row r="615" spans="1:7" x14ac:dyDescent="0.35">
      <c r="A615" s="21" t="s">
        <v>2433</v>
      </c>
      <c r="B615" s="37" t="s">
        <v>2760</v>
      </c>
      <c r="C615" s="560"/>
      <c r="D615" s="85"/>
      <c r="E615" s="580"/>
      <c r="F615" s="570"/>
      <c r="G615" s="99" t="str">
        <f t="shared" si="34"/>
        <v/>
      </c>
    </row>
    <row r="616" spans="1:7" x14ac:dyDescent="0.35">
      <c r="A616" s="21" t="s">
        <v>2434</v>
      </c>
      <c r="B616" s="37" t="s">
        <v>85</v>
      </c>
      <c r="C616" s="560"/>
      <c r="D616" s="85"/>
      <c r="E616" s="580"/>
      <c r="F616" s="570"/>
      <c r="G616" s="99" t="str">
        <f t="shared" si="34"/>
        <v/>
      </c>
    </row>
    <row r="617" spans="1:7" x14ac:dyDescent="0.35">
      <c r="A617" s="21" t="s">
        <v>2435</v>
      </c>
      <c r="B617" s="37" t="s">
        <v>1754</v>
      </c>
      <c r="C617" s="93">
        <v>596.47387302000004</v>
      </c>
      <c r="D617" s="21">
        <v>125</v>
      </c>
      <c r="E617" s="19"/>
      <c r="F617" s="99" t="str">
        <f t="shared" ref="F617" si="35">IF($C$622=0,"",IF(C617="[for completion]","",IF(C617="","",C617/$C$622)))</f>
        <v/>
      </c>
      <c r="G617" s="99" t="str">
        <f t="shared" ref="G617" si="36">IF($D$622=0,"",IF(D617="[for completion]","",IF(D617="","",D617/$D$622)))</f>
        <v/>
      </c>
    </row>
    <row r="618" spans="1:7" x14ac:dyDescent="0.35">
      <c r="A618" s="21" t="s">
        <v>2436</v>
      </c>
      <c r="B618" s="37" t="s">
        <v>87</v>
      </c>
      <c r="C618" s="560">
        <f>SUM(C604:C617)</f>
        <v>596.47387302000004</v>
      </c>
      <c r="D618" s="560">
        <f>SUM(D604:D617)</f>
        <v>125</v>
      </c>
      <c r="E618" s="19"/>
      <c r="F618" s="560"/>
      <c r="G618" s="99" t="str">
        <f t="shared" si="34"/>
        <v/>
      </c>
    </row>
    <row r="619" spans="1:7" x14ac:dyDescent="0.35">
      <c r="A619" s="21" t="s">
        <v>2437</v>
      </c>
      <c r="B619" s="21" t="s">
        <v>2725</v>
      </c>
      <c r="C619" s="560"/>
      <c r="D619" s="85"/>
      <c r="E619"/>
      <c r="F619" s="570"/>
      <c r="G619" s="99" t="str">
        <f t="shared" si="34"/>
        <v/>
      </c>
    </row>
    <row r="620" spans="1:7" x14ac:dyDescent="0.35">
      <c r="A620" s="21" t="s">
        <v>2438</v>
      </c>
      <c r="B620" s="37"/>
      <c r="C620" s="560"/>
      <c r="D620" s="85"/>
      <c r="E620" s="19"/>
      <c r="F620" s="99" t="str">
        <f t="shared" ref="F620:F621" si="37">IF($C$622=0,"",IF(C620="[for completion]","",IF(C620="","",C620/$C$622)))</f>
        <v/>
      </c>
      <c r="G620" s="99" t="str">
        <f t="shared" si="34"/>
        <v/>
      </c>
    </row>
    <row r="621" spans="1:7" x14ac:dyDescent="0.35">
      <c r="A621" s="21" t="s">
        <v>2738</v>
      </c>
      <c r="B621" s="37"/>
      <c r="C621" s="560"/>
      <c r="D621" s="85"/>
      <c r="E621" s="19"/>
      <c r="F621" s="99" t="str">
        <f t="shared" si="37"/>
        <v/>
      </c>
      <c r="G621" s="99" t="str">
        <f t="shared" si="34"/>
        <v/>
      </c>
    </row>
    <row r="622" spans="1:7" x14ac:dyDescent="0.35">
      <c r="A622" s="21" t="s">
        <v>2739</v>
      </c>
      <c r="B622" s="37"/>
      <c r="C622" s="560"/>
      <c r="D622" s="85"/>
      <c r="E622" s="19"/>
      <c r="F622" s="99"/>
      <c r="G622" s="99"/>
    </row>
  </sheetData>
  <protectedRanges>
    <protectedRange sqref="C287:D303 C310:D326 C346:D356 C360:D364 C368:D371 C305:D308 C328:D331 C428:D433 C425:D425 C457:D464 C479:D486 C543:D543 C566:D566 C584:D584 C600:D600 C617:D617" name="Optional ECBECAIs_2_1"/>
    <protectedRange sqref="B287:B304 B310:B327" name="Mortgage Assets III_1_1"/>
    <protectedRange sqref="C365:D366 C372:D372" name="Optional ECBECAIs_2_2_1"/>
    <protectedRange sqref="C526:D542 C549:D565 C597:D599 C572:D583 C544:D547 C567:D570 C585:D594" name="Optional ECBECAIs_2_1_1"/>
    <protectedRange sqref="B526:B543 B549:B566" name="Mortgage Assets III_2"/>
    <protectedRange sqref="C601:D601" name="Optional ECBECAIs_2_3"/>
    <protectedRange sqref="C373:D373" name="Optional ECBECAIs_2_2"/>
    <protectedRange sqref="C385:D392" name="Optional ECBECAIs_2_4"/>
    <protectedRange sqref="B385:B391" name="Mortgage Assets III_1_1_1"/>
    <protectedRange sqref="F394:G422 B394:D422" name="Mortgage Asset IV_3_1_1"/>
    <protectedRange sqref="C384:D384 C393:D393" name="Optional ECBECAIs_2"/>
    <protectedRange sqref="B384 B392:B393" name="Mortgage Assets III_1"/>
    <protectedRange sqref="C375:D383" name="Optional ECBECAIs_2_4_1"/>
    <protectedRange sqref="B375:B383" name="Mortgage Assets III_1_3_1"/>
    <protectedRange sqref="C604:D616 C618:D622" name="Optional ECBECAIs_2_5_1"/>
    <protectedRange sqref="B604:B621" name="Mortgage Assets III_1_6"/>
  </protectedRanges>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7" display="7.B Commercial Cover Pool" xr:uid="{00000000-0004-0000-0200-000002000000}"/>
    <hyperlink ref="B149" location="'2. Harmonised Glossary'!A9" display="Breakdown by Interest Rate" xr:uid="{00000000-0004-0000-0200-000003000000}"/>
    <hyperlink ref="B179" location="'2. Harmonised Glossary'!A14" display="Non-Performing Loans (NPLs)" xr:uid="{00000000-0004-0000-0200-000004000000}"/>
    <hyperlink ref="B11" location="'2. Harmonised Glossary'!A12" display="Property Type Information"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s>
  <pageMargins left="0.70866141732283472" right="0.70866141732283472" top="0.55118110236220474" bottom="0.35433070866141736" header="0.11811023622047245" footer="0.31496062992125984"/>
  <pageSetup paperSize="9" scale="39" fitToHeight="0" orientation="landscape" r:id="rId1"/>
  <rowBreaks count="5" manualBreakCount="5">
    <brk id="97" max="6" man="1"/>
    <brk id="258" max="6" man="1"/>
    <brk id="356" max="6" man="1"/>
    <brk id="496" max="6" man="1"/>
    <brk id="547"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tabColor rgb="FFE36E00"/>
  </sheetPr>
  <dimension ref="A1:N259"/>
  <sheetViews>
    <sheetView zoomScaleNormal="100" zoomScaleSheetLayoutView="70" workbookViewId="0">
      <selection activeCell="B181" sqref="B181"/>
    </sheetView>
  </sheetViews>
  <sheetFormatPr baseColWidth="10" defaultColWidth="8.81640625" defaultRowHeight="14.5" outlineLevelRow="1" x14ac:dyDescent="0.35"/>
  <cols>
    <col min="1" max="1" width="12.1796875" style="21" customWidth="1"/>
    <col min="2" max="2" width="60.7265625" style="21" customWidth="1"/>
    <col min="3" max="4" width="40.7265625" style="21" customWidth="1"/>
    <col min="5" max="5" width="7.26953125" style="21" customWidth="1"/>
    <col min="6" max="6" width="40.7265625" style="87" customWidth="1"/>
    <col min="7" max="7" width="40.7265625" style="97" customWidth="1"/>
    <col min="8" max="8" width="7.26953125" style="21" customWidth="1"/>
    <col min="9" max="9" width="71.81640625" style="21" customWidth="1"/>
    <col min="10" max="11" width="47.7265625" style="21" customWidth="1"/>
    <col min="12" max="12" width="7.26953125" style="21" customWidth="1"/>
    <col min="13" max="13" width="25.7265625" style="21" customWidth="1"/>
    <col min="14" max="14" width="25.7265625" style="19" customWidth="1"/>
    <col min="15" max="16384" width="8.81640625" style="51"/>
  </cols>
  <sheetData>
    <row r="1" spans="1:14" ht="31" x14ac:dyDescent="0.35">
      <c r="A1" s="18" t="s">
        <v>731</v>
      </c>
      <c r="B1" s="18"/>
      <c r="C1" s="19"/>
      <c r="D1" s="19"/>
      <c r="E1" s="19"/>
      <c r="F1" s="566" t="s">
        <v>3370</v>
      </c>
      <c r="H1" s="19"/>
      <c r="I1" s="18"/>
      <c r="J1" s="19"/>
      <c r="K1" s="19"/>
      <c r="L1" s="19"/>
      <c r="M1" s="19"/>
    </row>
    <row r="2" spans="1:14" ht="15" thickBot="1" x14ac:dyDescent="0.4">
      <c r="A2" s="19"/>
      <c r="B2" s="19"/>
      <c r="C2" s="19"/>
      <c r="D2" s="19"/>
      <c r="E2" s="19"/>
      <c r="F2" s="97"/>
      <c r="H2"/>
      <c r="L2" s="19"/>
      <c r="M2" s="19"/>
    </row>
    <row r="3" spans="1:14" ht="19" thickBot="1" x14ac:dyDescent="0.4">
      <c r="A3" s="22"/>
      <c r="B3" s="23" t="s">
        <v>22</v>
      </c>
      <c r="C3" s="24" t="s">
        <v>1135</v>
      </c>
      <c r="D3" s="22"/>
      <c r="E3" s="22"/>
      <c r="F3" s="104"/>
      <c r="G3" s="104"/>
      <c r="H3"/>
      <c r="L3" s="19"/>
      <c r="M3" s="19"/>
    </row>
    <row r="4" spans="1:14" ht="15" thickBot="1" x14ac:dyDescent="0.4">
      <c r="H4"/>
      <c r="L4" s="19"/>
      <c r="M4" s="19"/>
    </row>
    <row r="5" spans="1:14" ht="18.5" x14ac:dyDescent="0.35">
      <c r="B5" s="26" t="s">
        <v>732</v>
      </c>
      <c r="C5" s="25"/>
      <c r="E5" s="27"/>
      <c r="F5" s="105"/>
      <c r="H5"/>
      <c r="L5" s="19"/>
      <c r="M5" s="19"/>
    </row>
    <row r="6" spans="1:14" ht="15" thickBot="1" x14ac:dyDescent="0.4">
      <c r="B6" s="30" t="s">
        <v>733</v>
      </c>
      <c r="H6"/>
      <c r="L6" s="19"/>
      <c r="M6" s="19"/>
    </row>
    <row r="7" spans="1:14" s="69" customFormat="1" x14ac:dyDescent="0.35">
      <c r="A7" s="21"/>
      <c r="B7" s="45"/>
      <c r="C7" s="21"/>
      <c r="D7" s="21"/>
      <c r="E7" s="21"/>
      <c r="F7" s="87"/>
      <c r="G7" s="97"/>
      <c r="H7"/>
      <c r="I7" s="21"/>
      <c r="J7" s="21"/>
      <c r="K7" s="21"/>
      <c r="L7" s="19"/>
      <c r="M7" s="19"/>
      <c r="N7" s="19"/>
    </row>
    <row r="8" spans="1:14" ht="37" x14ac:dyDescent="0.35">
      <c r="A8" s="32" t="s">
        <v>31</v>
      </c>
      <c r="B8" s="32" t="s">
        <v>733</v>
      </c>
      <c r="C8" s="33"/>
      <c r="D8" s="33"/>
      <c r="E8" s="33"/>
      <c r="F8" s="106"/>
      <c r="G8" s="107"/>
      <c r="H8"/>
      <c r="I8" s="37"/>
      <c r="J8" s="27"/>
      <c r="K8" s="27"/>
      <c r="L8" s="27"/>
      <c r="M8" s="27"/>
    </row>
    <row r="9" spans="1:14" ht="15" customHeight="1" x14ac:dyDescent="0.35">
      <c r="A9" s="39"/>
      <c r="B9" s="40" t="s">
        <v>734</v>
      </c>
      <c r="C9" s="39"/>
      <c r="D9" s="39"/>
      <c r="E9" s="39"/>
      <c r="F9" s="108"/>
      <c r="G9" s="108"/>
      <c r="H9"/>
      <c r="I9" s="37"/>
      <c r="J9" s="34"/>
      <c r="K9" s="34"/>
      <c r="L9" s="34"/>
      <c r="M9" s="52"/>
      <c r="N9" s="52"/>
    </row>
    <row r="10" spans="1:14" x14ac:dyDescent="0.35">
      <c r="A10" s="21" t="s">
        <v>735</v>
      </c>
      <c r="B10" s="21" t="s">
        <v>736</v>
      </c>
      <c r="C10" s="85">
        <v>88607</v>
      </c>
      <c r="E10" s="37"/>
      <c r="F10" s="99"/>
      <c r="H10"/>
      <c r="I10" s="37"/>
      <c r="L10" s="37"/>
      <c r="M10" s="37"/>
    </row>
    <row r="11" spans="1:14" outlineLevel="1" x14ac:dyDescent="0.35">
      <c r="A11" s="21" t="s">
        <v>737</v>
      </c>
      <c r="B11" s="50" t="s">
        <v>421</v>
      </c>
      <c r="C11" s="85">
        <v>76373</v>
      </c>
      <c r="E11" s="37"/>
      <c r="F11" s="99"/>
      <c r="H11"/>
      <c r="I11" s="37"/>
      <c r="L11" s="37"/>
      <c r="M11" s="37"/>
    </row>
    <row r="12" spans="1:14" outlineLevel="1" x14ac:dyDescent="0.35">
      <c r="A12" s="21" t="s">
        <v>738</v>
      </c>
      <c r="B12" s="50" t="s">
        <v>423</v>
      </c>
      <c r="E12" s="37"/>
      <c r="F12" s="440"/>
      <c r="H12"/>
      <c r="I12" s="37"/>
      <c r="L12" s="37"/>
      <c r="M12" s="37"/>
    </row>
    <row r="13" spans="1:14" outlineLevel="1" x14ac:dyDescent="0.35">
      <c r="A13" s="21" t="s">
        <v>739</v>
      </c>
      <c r="E13" s="37"/>
      <c r="F13" s="99"/>
      <c r="H13"/>
      <c r="I13" s="37"/>
      <c r="L13" s="37"/>
      <c r="M13" s="37"/>
    </row>
    <row r="14" spans="1:14" outlineLevel="1" x14ac:dyDescent="0.35">
      <c r="A14" s="21" t="s">
        <v>740</v>
      </c>
      <c r="E14" s="37"/>
      <c r="F14" s="99"/>
      <c r="H14"/>
      <c r="I14" s="37"/>
      <c r="L14" s="37"/>
      <c r="M14" s="37"/>
    </row>
    <row r="15" spans="1:14" outlineLevel="1" x14ac:dyDescent="0.35">
      <c r="A15" s="21" t="s">
        <v>741</v>
      </c>
      <c r="E15" s="37"/>
      <c r="F15" s="99"/>
      <c r="H15"/>
      <c r="I15" s="37"/>
      <c r="L15" s="37"/>
      <c r="M15" s="37"/>
    </row>
    <row r="16" spans="1:14" outlineLevel="1" x14ac:dyDescent="0.35">
      <c r="A16" s="21" t="s">
        <v>742</v>
      </c>
      <c r="E16" s="37"/>
      <c r="F16" s="99"/>
      <c r="H16"/>
      <c r="I16" s="37"/>
      <c r="L16" s="37"/>
      <c r="M16" s="37"/>
    </row>
    <row r="17" spans="1:14" outlineLevel="1" x14ac:dyDescent="0.35">
      <c r="A17" s="21" t="s">
        <v>743</v>
      </c>
      <c r="E17" s="37"/>
      <c r="F17" s="99"/>
      <c r="H17"/>
      <c r="I17" s="37"/>
      <c r="L17" s="37"/>
      <c r="M17" s="37"/>
    </row>
    <row r="18" spans="1:14" x14ac:dyDescent="0.35">
      <c r="A18" s="39"/>
      <c r="B18" s="39" t="s">
        <v>744</v>
      </c>
      <c r="C18" s="39" t="s">
        <v>601</v>
      </c>
      <c r="D18" s="39" t="s">
        <v>745</v>
      </c>
      <c r="E18" s="39"/>
      <c r="F18" s="111" t="s">
        <v>746</v>
      </c>
      <c r="G18" s="111" t="s">
        <v>747</v>
      </c>
      <c r="H18"/>
      <c r="I18" s="68"/>
      <c r="J18" s="34"/>
      <c r="K18" s="34"/>
      <c r="L18" s="27"/>
      <c r="M18" s="34"/>
      <c r="N18" s="34"/>
    </row>
    <row r="19" spans="1:14" x14ac:dyDescent="0.35">
      <c r="A19" s="21" t="s">
        <v>748</v>
      </c>
      <c r="B19" s="21" t="s">
        <v>749</v>
      </c>
      <c r="C19" s="85">
        <v>356.33466164919184</v>
      </c>
      <c r="D19" s="85">
        <v>88607</v>
      </c>
      <c r="E19" s="34"/>
      <c r="F19" s="103"/>
      <c r="G19" s="103"/>
      <c r="H19"/>
      <c r="I19" s="37"/>
      <c r="L19" s="34"/>
      <c r="M19" s="52"/>
      <c r="N19" s="52"/>
    </row>
    <row r="20" spans="1:14" x14ac:dyDescent="0.35">
      <c r="A20" s="34"/>
      <c r="B20" s="68"/>
      <c r="C20" s="34"/>
      <c r="D20" s="34"/>
      <c r="E20" s="34"/>
      <c r="F20" s="103"/>
      <c r="G20" s="103"/>
      <c r="H20"/>
      <c r="I20" s="68"/>
      <c r="J20" s="34"/>
      <c r="K20" s="34"/>
      <c r="L20" s="34"/>
      <c r="M20" s="52"/>
      <c r="N20" s="52"/>
    </row>
    <row r="21" spans="1:14" x14ac:dyDescent="0.35">
      <c r="B21" s="21" t="s">
        <v>606</v>
      </c>
      <c r="C21" s="34"/>
      <c r="D21" s="34"/>
      <c r="E21" s="34"/>
      <c r="F21" s="103"/>
      <c r="G21" s="103"/>
      <c r="H21"/>
      <c r="I21" s="37"/>
      <c r="J21" s="34"/>
      <c r="K21" s="34"/>
      <c r="L21" s="34"/>
      <c r="M21" s="52"/>
      <c r="N21" s="52"/>
    </row>
    <row r="22" spans="1:14" x14ac:dyDescent="0.35">
      <c r="A22" s="21" t="s">
        <v>750</v>
      </c>
      <c r="B22" s="37" t="s">
        <v>1139</v>
      </c>
      <c r="C22" s="85">
        <v>3430.9537356239921</v>
      </c>
      <c r="D22" s="85">
        <v>82305</v>
      </c>
      <c r="E22" s="37"/>
      <c r="F22" s="99">
        <f>IF($C$37=0,"",IF(C22="[for completion]","",C22/$C$37))</f>
        <v>0.10866476865473272</v>
      </c>
      <c r="G22" s="99">
        <f>IF($D$37=0,"",IF(D22="[for completion]","",D22/$D$37))</f>
        <v>0.92887695103095691</v>
      </c>
      <c r="H22"/>
      <c r="I22" s="37"/>
      <c r="L22" s="37"/>
      <c r="M22" s="47"/>
      <c r="N22" s="47"/>
    </row>
    <row r="23" spans="1:14" x14ac:dyDescent="0.35">
      <c r="A23" s="21" t="s">
        <v>751</v>
      </c>
      <c r="B23" s="37" t="s">
        <v>1140</v>
      </c>
      <c r="C23" s="85">
        <v>1541.8044173931785</v>
      </c>
      <c r="D23" s="85">
        <v>2172</v>
      </c>
      <c r="E23" s="37"/>
      <c r="F23" s="99">
        <f t="shared" ref="F23:F28" si="0">IF($C$37=0,"",IF(C23="[for completion]","",C23/$C$37))</f>
        <v>4.8831850627214596E-2</v>
      </c>
      <c r="G23" s="99">
        <f t="shared" ref="G23:G28" si="1">IF($D$37=0,"",IF(D23="[for completion]","",D23/$D$37))</f>
        <v>2.4512736014084668E-2</v>
      </c>
      <c r="H23"/>
      <c r="I23" s="37"/>
      <c r="L23" s="37"/>
      <c r="M23" s="47"/>
      <c r="N23" s="47"/>
    </row>
    <row r="24" spans="1:14" x14ac:dyDescent="0.35">
      <c r="A24" s="21" t="s">
        <v>752</v>
      </c>
      <c r="B24" s="37" t="s">
        <v>1141</v>
      </c>
      <c r="C24" s="85">
        <v>6698.0386558203081</v>
      </c>
      <c r="D24" s="85">
        <v>3048</v>
      </c>
      <c r="F24" s="99">
        <f t="shared" si="0"/>
        <v>0.21213950319933339</v>
      </c>
      <c r="G24" s="99">
        <f t="shared" si="1"/>
        <v>3.4399088108163015E-2</v>
      </c>
      <c r="H24"/>
      <c r="I24" s="37"/>
      <c r="M24" s="47"/>
      <c r="N24" s="47"/>
    </row>
    <row r="25" spans="1:14" x14ac:dyDescent="0.35">
      <c r="A25" s="21" t="s">
        <v>753</v>
      </c>
      <c r="B25" s="37" t="s">
        <v>1142</v>
      </c>
      <c r="C25" s="85">
        <v>4434.2982714624704</v>
      </c>
      <c r="D25" s="85">
        <v>608</v>
      </c>
      <c r="E25" s="56"/>
      <c r="F25" s="99">
        <f t="shared" si="0"/>
        <v>0.14044258038557186</v>
      </c>
      <c r="G25" s="99">
        <f t="shared" si="1"/>
        <v>6.8617603575338295E-3</v>
      </c>
      <c r="H25"/>
      <c r="I25" s="37"/>
      <c r="L25" s="56"/>
      <c r="M25" s="47"/>
      <c r="N25" s="47"/>
    </row>
    <row r="26" spans="1:14" x14ac:dyDescent="0.35">
      <c r="A26" s="21" t="s">
        <v>754</v>
      </c>
      <c r="B26" s="37" t="s">
        <v>1143</v>
      </c>
      <c r="C26" s="85">
        <v>8764.6333799499935</v>
      </c>
      <c r="D26" s="85">
        <v>424</v>
      </c>
      <c r="E26" s="56"/>
      <c r="F26" s="99">
        <f t="shared" si="0"/>
        <v>0.27759245153522849</v>
      </c>
      <c r="G26" s="99">
        <f t="shared" si="1"/>
        <v>4.785174986174907E-3</v>
      </c>
      <c r="H26"/>
      <c r="I26" s="37"/>
      <c r="L26" s="56"/>
      <c r="M26" s="47"/>
      <c r="N26" s="47"/>
    </row>
    <row r="27" spans="1:14" x14ac:dyDescent="0.35">
      <c r="A27" s="21" t="s">
        <v>755</v>
      </c>
      <c r="B27" s="37" t="s">
        <v>1144</v>
      </c>
      <c r="C27" s="85">
        <v>1773.83674883</v>
      </c>
      <c r="D27" s="85">
        <v>25</v>
      </c>
      <c r="E27" s="56"/>
      <c r="F27" s="99">
        <f t="shared" si="0"/>
        <v>5.6180751708043312E-2</v>
      </c>
      <c r="G27" s="99">
        <f t="shared" si="1"/>
        <v>2.8214475154333181E-4</v>
      </c>
      <c r="H27"/>
      <c r="I27" s="37"/>
      <c r="L27" s="56"/>
      <c r="M27" s="47"/>
      <c r="N27" s="47"/>
    </row>
    <row r="28" spans="1:14" x14ac:dyDescent="0.35">
      <c r="A28" s="21" t="s">
        <v>756</v>
      </c>
      <c r="B28" s="37" t="s">
        <v>1145</v>
      </c>
      <c r="C28" s="85">
        <v>4930.1801556700002</v>
      </c>
      <c r="D28" s="85">
        <v>25</v>
      </c>
      <c r="E28" s="56"/>
      <c r="F28" s="99">
        <f t="shared" si="0"/>
        <v>0.15614809388987566</v>
      </c>
      <c r="G28" s="99">
        <f t="shared" si="1"/>
        <v>2.8214475154333181E-4</v>
      </c>
      <c r="H28"/>
      <c r="I28" s="37"/>
      <c r="L28" s="56"/>
      <c r="M28" s="47"/>
      <c r="N28" s="47"/>
    </row>
    <row r="29" spans="1:14" x14ac:dyDescent="0.35">
      <c r="A29" s="21" t="s">
        <v>757</v>
      </c>
      <c r="B29" s="37"/>
      <c r="E29" s="56"/>
      <c r="F29" s="99"/>
      <c r="G29" s="99"/>
      <c r="H29"/>
      <c r="I29" s="37"/>
      <c r="L29" s="56"/>
      <c r="M29" s="47"/>
      <c r="N29" s="47"/>
    </row>
    <row r="30" spans="1:14" x14ac:dyDescent="0.35">
      <c r="A30" s="21" t="s">
        <v>758</v>
      </c>
      <c r="B30" s="37"/>
      <c r="E30" s="56"/>
      <c r="F30" s="99"/>
      <c r="G30" s="99"/>
      <c r="H30"/>
      <c r="I30" s="37"/>
      <c r="L30" s="56"/>
      <c r="M30" s="47"/>
      <c r="N30" s="47"/>
    </row>
    <row r="31" spans="1:14" x14ac:dyDescent="0.35">
      <c r="A31" s="21" t="s">
        <v>759</v>
      </c>
      <c r="B31" s="37"/>
      <c r="E31" s="56"/>
      <c r="F31" s="99"/>
      <c r="G31" s="99"/>
      <c r="H31"/>
      <c r="I31" s="37"/>
      <c r="L31" s="56"/>
      <c r="M31" s="47"/>
      <c r="N31" s="47"/>
    </row>
    <row r="32" spans="1:14" x14ac:dyDescent="0.35">
      <c r="A32" s="21" t="s">
        <v>760</v>
      </c>
      <c r="B32" s="37"/>
      <c r="E32" s="56"/>
      <c r="F32" s="99"/>
      <c r="G32" s="99"/>
      <c r="H32"/>
      <c r="I32" s="37"/>
      <c r="L32" s="56"/>
      <c r="M32" s="47"/>
      <c r="N32" s="47"/>
    </row>
    <row r="33" spans="1:14" x14ac:dyDescent="0.35">
      <c r="A33" s="21" t="s">
        <v>761</v>
      </c>
      <c r="B33" s="37"/>
      <c r="E33" s="56"/>
      <c r="F33" s="99"/>
      <c r="G33" s="99"/>
      <c r="H33"/>
      <c r="I33" s="37"/>
      <c r="L33" s="56"/>
      <c r="M33" s="47"/>
      <c r="N33" s="47"/>
    </row>
    <row r="34" spans="1:14" x14ac:dyDescent="0.35">
      <c r="A34" s="21" t="s">
        <v>762</v>
      </c>
      <c r="B34" s="37"/>
      <c r="E34" s="56"/>
      <c r="F34" s="99"/>
      <c r="G34" s="99"/>
      <c r="H34"/>
      <c r="I34" s="37"/>
      <c r="L34" s="56"/>
      <c r="M34" s="47"/>
      <c r="N34" s="47"/>
    </row>
    <row r="35" spans="1:14" x14ac:dyDescent="0.35">
      <c r="A35" s="21" t="s">
        <v>763</v>
      </c>
      <c r="B35" s="37"/>
      <c r="E35" s="56"/>
      <c r="F35" s="99"/>
      <c r="G35" s="99"/>
      <c r="H35"/>
      <c r="I35" s="37"/>
      <c r="L35" s="56"/>
      <c r="M35" s="47"/>
      <c r="N35" s="47"/>
    </row>
    <row r="36" spans="1:14" x14ac:dyDescent="0.35">
      <c r="A36" s="21" t="s">
        <v>764</v>
      </c>
      <c r="B36" s="37"/>
      <c r="C36" s="93"/>
      <c r="E36" s="56"/>
      <c r="F36" s="47"/>
      <c r="G36" s="99"/>
      <c r="H36"/>
      <c r="I36" s="37"/>
      <c r="L36" s="56"/>
      <c r="M36" s="47"/>
      <c r="N36" s="47"/>
    </row>
    <row r="37" spans="1:14" x14ac:dyDescent="0.35">
      <c r="A37" s="21" t="s">
        <v>765</v>
      </c>
      <c r="B37" s="48" t="s">
        <v>87</v>
      </c>
      <c r="C37" s="46">
        <f>SUM(C22:C36)</f>
        <v>31573.745364749942</v>
      </c>
      <c r="D37" s="46">
        <f>SUM(D22:D36)</f>
        <v>88607</v>
      </c>
      <c r="E37" s="56"/>
      <c r="F37" s="100">
        <f>SUM(F22:F36)</f>
        <v>1</v>
      </c>
      <c r="G37" s="100">
        <f>SUM(G22:G36)</f>
        <v>1</v>
      </c>
      <c r="H37"/>
      <c r="I37" s="48"/>
      <c r="J37" s="37"/>
      <c r="K37" s="37"/>
      <c r="L37" s="56"/>
      <c r="M37" s="49"/>
      <c r="N37" s="49"/>
    </row>
    <row r="38" spans="1:14" x14ac:dyDescent="0.35">
      <c r="A38" s="39"/>
      <c r="B38" s="40" t="s">
        <v>766</v>
      </c>
      <c r="C38" s="39" t="s">
        <v>58</v>
      </c>
      <c r="D38" s="39"/>
      <c r="E38" s="41"/>
      <c r="F38" s="111" t="s">
        <v>746</v>
      </c>
      <c r="G38" s="111"/>
      <c r="H38"/>
      <c r="I38" s="68"/>
      <c r="J38" s="34"/>
      <c r="K38" s="34"/>
      <c r="L38" s="27"/>
      <c r="M38" s="34"/>
      <c r="N38" s="34"/>
    </row>
    <row r="39" spans="1:14" x14ac:dyDescent="0.35">
      <c r="A39" s="21" t="s">
        <v>767</v>
      </c>
      <c r="B39" s="37" t="s">
        <v>768</v>
      </c>
      <c r="C39" s="85">
        <v>27310.405357823605</v>
      </c>
      <c r="D39" s="85"/>
      <c r="E39" s="70"/>
      <c r="F39" s="99">
        <f>IF($C$42=0,"",IF(C39="[for completion]","",C39/$C$42))</f>
        <v>0.86497199012395298</v>
      </c>
      <c r="G39" s="99"/>
      <c r="H39"/>
      <c r="I39" s="37"/>
      <c r="L39" s="70"/>
      <c r="M39" s="47"/>
      <c r="N39" s="46"/>
    </row>
    <row r="40" spans="1:14" x14ac:dyDescent="0.35">
      <c r="A40" s="21" t="s">
        <v>769</v>
      </c>
      <c r="B40" s="37" t="s">
        <v>770</v>
      </c>
      <c r="C40" s="85">
        <v>4263.34</v>
      </c>
      <c r="D40" s="85"/>
      <c r="E40" s="70"/>
      <c r="F40" s="99">
        <f t="shared" ref="F40:F41" si="2">IF($C$42=0,"",IF(C40="[for completion]","",C40/$C$42))</f>
        <v>0.13502800987604704</v>
      </c>
      <c r="G40" s="99"/>
      <c r="H40"/>
      <c r="I40" s="37"/>
      <c r="L40" s="70"/>
      <c r="M40" s="47"/>
      <c r="N40" s="46"/>
    </row>
    <row r="41" spans="1:14" x14ac:dyDescent="0.35">
      <c r="A41" s="21" t="s">
        <v>771</v>
      </c>
      <c r="B41" s="37" t="s">
        <v>85</v>
      </c>
      <c r="C41" s="85">
        <v>0</v>
      </c>
      <c r="D41" s="85"/>
      <c r="E41" s="56"/>
      <c r="F41" s="99">
        <f t="shared" si="2"/>
        <v>0</v>
      </c>
      <c r="G41" s="99"/>
      <c r="H41"/>
      <c r="I41" s="37"/>
      <c r="L41" s="56"/>
      <c r="M41" s="47"/>
      <c r="N41" s="46"/>
    </row>
    <row r="42" spans="1:14" x14ac:dyDescent="0.35">
      <c r="A42" s="21" t="s">
        <v>772</v>
      </c>
      <c r="B42" s="48" t="s">
        <v>87</v>
      </c>
      <c r="C42" s="46">
        <f>SUM(C39:C41)</f>
        <v>31573.745357823605</v>
      </c>
      <c r="D42" s="37"/>
      <c r="E42" s="56"/>
      <c r="F42" s="100">
        <f>SUM(F39:F41)</f>
        <v>1</v>
      </c>
      <c r="G42" s="99"/>
      <c r="H42"/>
      <c r="I42" s="37"/>
      <c r="L42" s="56"/>
      <c r="M42" s="47"/>
      <c r="N42" s="46"/>
    </row>
    <row r="43" spans="1:14" hidden="1" outlineLevel="1" x14ac:dyDescent="0.35">
      <c r="A43" s="21" t="s">
        <v>773</v>
      </c>
      <c r="B43" s="48"/>
      <c r="C43" s="37"/>
      <c r="D43" s="37"/>
      <c r="E43" s="56"/>
      <c r="F43" s="100"/>
      <c r="G43" s="99"/>
      <c r="H43"/>
      <c r="I43" s="37"/>
      <c r="L43" s="56"/>
      <c r="M43" s="47"/>
      <c r="N43" s="46"/>
    </row>
    <row r="44" spans="1:14" hidden="1" outlineLevel="1" x14ac:dyDescent="0.35">
      <c r="A44" s="21" t="s">
        <v>774</v>
      </c>
      <c r="B44" s="48"/>
      <c r="C44" s="37"/>
      <c r="D44" s="37"/>
      <c r="E44" s="56"/>
      <c r="F44" s="100"/>
      <c r="G44" s="99"/>
      <c r="H44"/>
      <c r="I44" s="37"/>
      <c r="L44" s="56"/>
      <c r="M44" s="47"/>
      <c r="N44" s="46"/>
    </row>
    <row r="45" spans="1:14" hidden="1" outlineLevel="1" x14ac:dyDescent="0.35">
      <c r="A45" s="21" t="s">
        <v>775</v>
      </c>
      <c r="B45" s="37"/>
      <c r="E45" s="56"/>
      <c r="F45" s="99"/>
      <c r="G45" s="99"/>
      <c r="H45"/>
      <c r="I45" s="37"/>
      <c r="L45" s="56"/>
      <c r="M45" s="47"/>
      <c r="N45" s="46"/>
    </row>
    <row r="46" spans="1:14" hidden="1" outlineLevel="1" x14ac:dyDescent="0.35">
      <c r="A46" s="21" t="s">
        <v>776</v>
      </c>
      <c r="B46" s="37"/>
      <c r="E46" s="56"/>
      <c r="F46" s="47"/>
      <c r="G46" s="99"/>
      <c r="H46"/>
      <c r="I46" s="37"/>
      <c r="L46" s="56"/>
      <c r="M46" s="47"/>
      <c r="N46" s="46"/>
    </row>
    <row r="47" spans="1:14" hidden="1" outlineLevel="1" x14ac:dyDescent="0.35">
      <c r="A47" s="21" t="s">
        <v>777</v>
      </c>
      <c r="B47" s="37"/>
      <c r="E47" s="56"/>
      <c r="F47" s="47"/>
      <c r="G47" s="99"/>
      <c r="H47"/>
      <c r="I47" s="37"/>
      <c r="L47" s="56"/>
      <c r="M47" s="47"/>
      <c r="N47" s="46"/>
    </row>
    <row r="48" spans="1:14" ht="15" customHeight="1" collapsed="1" x14ac:dyDescent="0.35">
      <c r="A48" s="39"/>
      <c r="B48" s="40" t="s">
        <v>439</v>
      </c>
      <c r="C48" s="39" t="s">
        <v>746</v>
      </c>
      <c r="D48" s="39"/>
      <c r="E48" s="41"/>
      <c r="F48" s="42"/>
      <c r="G48" s="108"/>
      <c r="H48"/>
      <c r="I48" s="68"/>
      <c r="J48" s="34"/>
      <c r="K48" s="34"/>
      <c r="L48" s="27"/>
      <c r="M48" s="52"/>
      <c r="N48" s="52"/>
    </row>
    <row r="49" spans="1:14" x14ac:dyDescent="0.35">
      <c r="A49" s="21" t="s">
        <v>778</v>
      </c>
      <c r="B49" s="65" t="s">
        <v>441</v>
      </c>
      <c r="C49" s="94">
        <v>0.91944777970267977</v>
      </c>
      <c r="F49" s="21"/>
      <c r="G49" s="87"/>
      <c r="H49"/>
      <c r="I49" s="27"/>
      <c r="N49" s="21"/>
    </row>
    <row r="50" spans="1:14" x14ac:dyDescent="0.35">
      <c r="A50" s="21" t="s">
        <v>779</v>
      </c>
      <c r="B50" s="21" t="s">
        <v>443</v>
      </c>
      <c r="C50" s="87"/>
      <c r="F50" s="21"/>
      <c r="G50" s="87"/>
      <c r="H50"/>
      <c r="N50" s="21"/>
    </row>
    <row r="51" spans="1:14" x14ac:dyDescent="0.35">
      <c r="A51" s="21" t="s">
        <v>780</v>
      </c>
      <c r="B51" s="21" t="s">
        <v>445</v>
      </c>
      <c r="C51" s="87"/>
      <c r="F51" s="21"/>
      <c r="G51" s="87"/>
      <c r="H51"/>
      <c r="N51" s="21"/>
    </row>
    <row r="52" spans="1:14" x14ac:dyDescent="0.35">
      <c r="A52" s="21" t="s">
        <v>781</v>
      </c>
      <c r="B52" s="21" t="s">
        <v>447</v>
      </c>
      <c r="C52" s="87"/>
      <c r="F52" s="21"/>
      <c r="G52" s="87"/>
      <c r="H52"/>
      <c r="N52" s="21"/>
    </row>
    <row r="53" spans="1:14" x14ac:dyDescent="0.35">
      <c r="A53" s="21" t="s">
        <v>782</v>
      </c>
      <c r="B53" s="21" t="s">
        <v>449</v>
      </c>
      <c r="C53" s="87"/>
      <c r="F53" s="21"/>
      <c r="G53" s="87"/>
      <c r="H53"/>
      <c r="N53" s="21"/>
    </row>
    <row r="54" spans="1:14" x14ac:dyDescent="0.35">
      <c r="A54" s="21" t="s">
        <v>783</v>
      </c>
      <c r="B54" s="21" t="s">
        <v>451</v>
      </c>
      <c r="C54" s="87"/>
      <c r="F54" s="21"/>
      <c r="G54" s="87"/>
      <c r="H54"/>
      <c r="N54" s="21"/>
    </row>
    <row r="55" spans="1:14" x14ac:dyDescent="0.35">
      <c r="A55" s="21" t="s">
        <v>784</v>
      </c>
      <c r="B55" s="21" t="s">
        <v>453</v>
      </c>
      <c r="C55" s="87"/>
      <c r="F55" s="21"/>
      <c r="G55" s="87"/>
      <c r="H55"/>
      <c r="N55" s="21"/>
    </row>
    <row r="56" spans="1:14" x14ac:dyDescent="0.35">
      <c r="A56" s="21" t="s">
        <v>785</v>
      </c>
      <c r="B56" s="21" t="s">
        <v>455</v>
      </c>
      <c r="C56" s="87"/>
      <c r="F56" s="21"/>
      <c r="G56" s="87"/>
      <c r="H56"/>
      <c r="N56" s="21"/>
    </row>
    <row r="57" spans="1:14" x14ac:dyDescent="0.35">
      <c r="A57" s="21" t="s">
        <v>786</v>
      </c>
      <c r="B57" s="21" t="s">
        <v>457</v>
      </c>
      <c r="C57" s="87"/>
      <c r="F57" s="21"/>
      <c r="G57" s="87"/>
      <c r="H57"/>
      <c r="N57" s="21"/>
    </row>
    <row r="58" spans="1:14" x14ac:dyDescent="0.35">
      <c r="A58" s="21" t="s">
        <v>787</v>
      </c>
      <c r="B58" s="21" t="s">
        <v>459</v>
      </c>
      <c r="C58" s="87"/>
      <c r="F58" s="21"/>
      <c r="G58" s="87"/>
      <c r="H58"/>
      <c r="N58" s="21"/>
    </row>
    <row r="59" spans="1:14" x14ac:dyDescent="0.35">
      <c r="A59" s="21" t="s">
        <v>788</v>
      </c>
      <c r="B59" s="21" t="s">
        <v>461</v>
      </c>
      <c r="C59" s="94">
        <v>0.82778049605805437</v>
      </c>
      <c r="F59" s="21"/>
      <c r="G59" s="87"/>
      <c r="H59"/>
      <c r="N59" s="21"/>
    </row>
    <row r="60" spans="1:14" x14ac:dyDescent="0.35">
      <c r="A60" s="21" t="s">
        <v>789</v>
      </c>
      <c r="B60" s="21" t="s">
        <v>463</v>
      </c>
      <c r="C60" s="87"/>
      <c r="F60" s="21"/>
      <c r="G60" s="87"/>
      <c r="H60"/>
      <c r="N60" s="21"/>
    </row>
    <row r="61" spans="1:14" x14ac:dyDescent="0.35">
      <c r="A61" s="21" t="s">
        <v>790</v>
      </c>
      <c r="B61" s="21" t="s">
        <v>465</v>
      </c>
      <c r="C61" s="87"/>
      <c r="F61" s="21"/>
      <c r="G61" s="87"/>
      <c r="H61"/>
      <c r="N61" s="21"/>
    </row>
    <row r="62" spans="1:14" x14ac:dyDescent="0.35">
      <c r="A62" s="21" t="s">
        <v>791</v>
      </c>
      <c r="B62" s="21" t="s">
        <v>467</v>
      </c>
      <c r="C62" s="87"/>
      <c r="F62" s="21"/>
      <c r="G62" s="87"/>
      <c r="H62"/>
      <c r="N62" s="21"/>
    </row>
    <row r="63" spans="1:14" x14ac:dyDescent="0.35">
      <c r="A63" s="21" t="s">
        <v>792</v>
      </c>
      <c r="B63" s="21" t="s">
        <v>469</v>
      </c>
      <c r="C63" s="87"/>
      <c r="F63" s="21"/>
      <c r="G63" s="87"/>
      <c r="H63"/>
      <c r="N63" s="21"/>
    </row>
    <row r="64" spans="1:14" x14ac:dyDescent="0.35">
      <c r="A64" s="21" t="s">
        <v>793</v>
      </c>
      <c r="B64" s="21" t="s">
        <v>471</v>
      </c>
      <c r="C64" s="87"/>
      <c r="F64" s="21"/>
      <c r="G64" s="87"/>
      <c r="H64"/>
      <c r="N64" s="21"/>
    </row>
    <row r="65" spans="1:14" x14ac:dyDescent="0.35">
      <c r="A65" s="21" t="s">
        <v>794</v>
      </c>
      <c r="B65" s="21" t="s">
        <v>3</v>
      </c>
      <c r="C65" s="94">
        <v>8.170132573821183E-2</v>
      </c>
      <c r="F65" s="21"/>
      <c r="G65" s="87"/>
      <c r="H65"/>
      <c r="N65" s="21"/>
    </row>
    <row r="66" spans="1:14" x14ac:dyDescent="0.35">
      <c r="A66" s="21" t="s">
        <v>795</v>
      </c>
      <c r="B66" s="21" t="s">
        <v>474</v>
      </c>
      <c r="C66" s="87"/>
      <c r="F66" s="21"/>
      <c r="G66" s="87"/>
      <c r="H66"/>
      <c r="N66" s="21"/>
    </row>
    <row r="67" spans="1:14" x14ac:dyDescent="0.35">
      <c r="A67" s="21" t="s">
        <v>796</v>
      </c>
      <c r="B67" s="21" t="s">
        <v>476</v>
      </c>
      <c r="C67" s="87"/>
      <c r="F67" s="21"/>
      <c r="G67" s="87"/>
      <c r="H67"/>
      <c r="N67" s="21"/>
    </row>
    <row r="68" spans="1:14" x14ac:dyDescent="0.35">
      <c r="A68" s="21" t="s">
        <v>797</v>
      </c>
      <c r="B68" s="21" t="s">
        <v>478</v>
      </c>
      <c r="C68" s="87"/>
      <c r="F68" s="21"/>
      <c r="G68" s="87"/>
      <c r="H68"/>
      <c r="N68" s="21"/>
    </row>
    <row r="69" spans="1:14" x14ac:dyDescent="0.35">
      <c r="A69" s="21" t="s">
        <v>798</v>
      </c>
      <c r="B69" s="21" t="s">
        <v>480</v>
      </c>
      <c r="C69" s="87"/>
      <c r="F69" s="21"/>
      <c r="G69" s="87"/>
      <c r="H69"/>
      <c r="N69" s="21"/>
    </row>
    <row r="70" spans="1:14" x14ac:dyDescent="0.35">
      <c r="A70" s="21" t="s">
        <v>799</v>
      </c>
      <c r="B70" s="21" t="s">
        <v>482</v>
      </c>
      <c r="C70" s="94">
        <v>8.4140355910630512E-3</v>
      </c>
      <c r="F70" s="21"/>
      <c r="G70" s="87"/>
      <c r="H70"/>
      <c r="N70" s="21"/>
    </row>
    <row r="71" spans="1:14" x14ac:dyDescent="0.35">
      <c r="A71" s="21" t="s">
        <v>800</v>
      </c>
      <c r="B71" s="21" t="s">
        <v>484</v>
      </c>
      <c r="C71" s="94">
        <v>0</v>
      </c>
      <c r="F71" s="21"/>
      <c r="G71" s="87"/>
      <c r="H71"/>
      <c r="N71" s="21"/>
    </row>
    <row r="72" spans="1:14" x14ac:dyDescent="0.35">
      <c r="A72" s="21" t="s">
        <v>801</v>
      </c>
      <c r="B72" s="21" t="s">
        <v>486</v>
      </c>
      <c r="C72" s="87"/>
      <c r="G72" s="87"/>
      <c r="H72"/>
      <c r="N72" s="21"/>
    </row>
    <row r="73" spans="1:14" x14ac:dyDescent="0.35">
      <c r="A73" s="21" t="s">
        <v>802</v>
      </c>
      <c r="B73" s="21" t="s">
        <v>488</v>
      </c>
      <c r="C73" s="87"/>
      <c r="G73" s="87"/>
      <c r="H73"/>
      <c r="N73" s="21"/>
    </row>
    <row r="74" spans="1:14" x14ac:dyDescent="0.35">
      <c r="A74" s="21" t="s">
        <v>803</v>
      </c>
      <c r="B74" s="21" t="s">
        <v>490</v>
      </c>
      <c r="C74" s="87"/>
      <c r="G74" s="87"/>
      <c r="H74"/>
      <c r="N74" s="21"/>
    </row>
    <row r="75" spans="1:14" x14ac:dyDescent="0.35">
      <c r="A75" s="21" t="s">
        <v>804</v>
      </c>
      <c r="B75" s="21" t="s">
        <v>492</v>
      </c>
      <c r="C75" s="94">
        <v>1.5519223153504776E-3</v>
      </c>
      <c r="G75" s="87"/>
      <c r="H75"/>
      <c r="N75" s="21"/>
    </row>
    <row r="76" spans="1:14" x14ac:dyDescent="0.35">
      <c r="A76" s="21" t="s">
        <v>805</v>
      </c>
      <c r="B76" s="21" t="s">
        <v>6</v>
      </c>
      <c r="C76" s="87"/>
      <c r="G76" s="87"/>
      <c r="H76"/>
      <c r="N76" s="21"/>
    </row>
    <row r="77" spans="1:14" x14ac:dyDescent="0.35">
      <c r="A77" s="21" t="s">
        <v>806</v>
      </c>
      <c r="B77" s="21" t="s">
        <v>256</v>
      </c>
      <c r="C77" s="87"/>
      <c r="G77" s="87"/>
      <c r="H77"/>
      <c r="N77" s="21"/>
    </row>
    <row r="78" spans="1:14" x14ac:dyDescent="0.35">
      <c r="A78" s="21" t="s">
        <v>807</v>
      </c>
      <c r="B78" s="65" t="s">
        <v>498</v>
      </c>
      <c r="C78" s="87"/>
      <c r="G78" s="87"/>
      <c r="H78"/>
      <c r="I78" s="27"/>
      <c r="N78" s="21"/>
    </row>
    <row r="79" spans="1:14" x14ac:dyDescent="0.35">
      <c r="A79" s="21" t="s">
        <v>808</v>
      </c>
      <c r="B79" s="21" t="s">
        <v>500</v>
      </c>
      <c r="C79" s="87"/>
      <c r="G79" s="87"/>
      <c r="H79"/>
      <c r="N79" s="21"/>
    </row>
    <row r="80" spans="1:14" x14ac:dyDescent="0.35">
      <c r="A80" s="21" t="s">
        <v>809</v>
      </c>
      <c r="B80" s="21" t="s">
        <v>2</v>
      </c>
      <c r="C80" s="87"/>
      <c r="G80" s="87"/>
      <c r="H80"/>
      <c r="N80" s="21"/>
    </row>
    <row r="81" spans="1:14" x14ac:dyDescent="0.35">
      <c r="A81" s="21" t="s">
        <v>810</v>
      </c>
      <c r="B81" s="21" t="s">
        <v>85</v>
      </c>
      <c r="C81" s="87"/>
      <c r="G81" s="87"/>
      <c r="H81"/>
      <c r="N81" s="21"/>
    </row>
    <row r="82" spans="1:14" x14ac:dyDescent="0.35">
      <c r="A82" s="21" t="s">
        <v>811</v>
      </c>
      <c r="B82" s="65" t="s">
        <v>258</v>
      </c>
      <c r="C82" s="94">
        <v>3.3807865020710974E-2</v>
      </c>
      <c r="G82" s="87"/>
      <c r="H82"/>
      <c r="I82" s="27"/>
      <c r="N82" s="21"/>
    </row>
    <row r="83" spans="1:14" x14ac:dyDescent="0.35">
      <c r="A83" s="21" t="s">
        <v>812</v>
      </c>
      <c r="B83" s="37" t="s">
        <v>495</v>
      </c>
      <c r="C83" s="87"/>
      <c r="G83" s="87"/>
      <c r="H83"/>
      <c r="I83" s="37"/>
      <c r="N83" s="21"/>
    </row>
    <row r="84" spans="1:14" x14ac:dyDescent="0.35">
      <c r="A84" s="21" t="s">
        <v>813</v>
      </c>
      <c r="B84" s="37" t="s">
        <v>260</v>
      </c>
      <c r="C84" s="87"/>
      <c r="G84" s="87"/>
      <c r="H84"/>
      <c r="I84" s="37"/>
      <c r="N84" s="21"/>
    </row>
    <row r="85" spans="1:14" x14ac:dyDescent="0.35">
      <c r="A85" s="21" t="s">
        <v>814</v>
      </c>
      <c r="B85" s="37" t="s">
        <v>262</v>
      </c>
      <c r="C85" s="87"/>
      <c r="G85" s="87"/>
      <c r="H85"/>
      <c r="I85" s="37"/>
      <c r="N85" s="21"/>
    </row>
    <row r="86" spans="1:14" x14ac:dyDescent="0.35">
      <c r="A86" s="21" t="s">
        <v>815</v>
      </c>
      <c r="B86" s="37" t="s">
        <v>12</v>
      </c>
      <c r="C86" s="94">
        <v>2.4252800716347573E-3</v>
      </c>
      <c r="G86" s="87"/>
      <c r="H86"/>
      <c r="I86" s="37"/>
      <c r="N86" s="21"/>
    </row>
    <row r="87" spans="1:14" x14ac:dyDescent="0.35">
      <c r="A87" s="21" t="s">
        <v>816</v>
      </c>
      <c r="B87" s="37" t="s">
        <v>265</v>
      </c>
      <c r="C87" s="94">
        <v>1.0777099585899593E-2</v>
      </c>
      <c r="G87" s="87"/>
      <c r="H87"/>
      <c r="I87" s="37"/>
      <c r="N87" s="21"/>
    </row>
    <row r="88" spans="1:14" x14ac:dyDescent="0.35">
      <c r="A88" s="21" t="s">
        <v>817</v>
      </c>
      <c r="B88" s="37" t="s">
        <v>267</v>
      </c>
      <c r="C88" s="87"/>
      <c r="G88" s="87"/>
      <c r="H88"/>
      <c r="I88" s="37"/>
      <c r="N88" s="21"/>
    </row>
    <row r="89" spans="1:14" x14ac:dyDescent="0.35">
      <c r="A89" s="21" t="s">
        <v>818</v>
      </c>
      <c r="B89" s="37" t="s">
        <v>269</v>
      </c>
      <c r="C89" s="87"/>
      <c r="G89" s="87"/>
      <c r="H89"/>
      <c r="I89" s="37"/>
      <c r="N89" s="21"/>
    </row>
    <row r="90" spans="1:14" x14ac:dyDescent="0.35">
      <c r="A90" s="21" t="s">
        <v>819</v>
      </c>
      <c r="B90" s="37" t="s">
        <v>271</v>
      </c>
      <c r="C90" s="87"/>
      <c r="G90" s="87"/>
      <c r="H90"/>
      <c r="I90" s="37"/>
      <c r="N90" s="21"/>
    </row>
    <row r="91" spans="1:14" x14ac:dyDescent="0.35">
      <c r="A91" s="21" t="s">
        <v>820</v>
      </c>
      <c r="B91" s="37" t="s">
        <v>273</v>
      </c>
      <c r="C91" s="94">
        <v>3.3541975619074946E-2</v>
      </c>
      <c r="G91" s="87"/>
      <c r="H91"/>
      <c r="I91" s="37"/>
      <c r="N91" s="21"/>
    </row>
    <row r="92" spans="1:14" x14ac:dyDescent="0.35">
      <c r="A92" s="21" t="s">
        <v>821</v>
      </c>
      <c r="B92" s="37" t="s">
        <v>85</v>
      </c>
      <c r="G92" s="87"/>
      <c r="H92"/>
      <c r="I92" s="37"/>
      <c r="N92" s="21"/>
    </row>
    <row r="93" spans="1:14" hidden="1" outlineLevel="1" x14ac:dyDescent="0.35">
      <c r="A93" s="21" t="s">
        <v>822</v>
      </c>
      <c r="B93" s="50"/>
      <c r="G93" s="87"/>
      <c r="H93"/>
      <c r="I93" s="37"/>
      <c r="N93" s="21"/>
    </row>
    <row r="94" spans="1:14" hidden="1" outlineLevel="1" x14ac:dyDescent="0.35">
      <c r="A94" s="21" t="s">
        <v>823</v>
      </c>
      <c r="B94" s="50"/>
      <c r="G94" s="87"/>
      <c r="H94"/>
      <c r="I94" s="37"/>
      <c r="N94" s="21"/>
    </row>
    <row r="95" spans="1:14" hidden="1" outlineLevel="1" x14ac:dyDescent="0.35">
      <c r="A95" s="21" t="s">
        <v>824</v>
      </c>
      <c r="B95" s="50"/>
      <c r="G95" s="87"/>
      <c r="H95"/>
      <c r="I95" s="37"/>
      <c r="N95" s="21"/>
    </row>
    <row r="96" spans="1:14" hidden="1" outlineLevel="1" x14ac:dyDescent="0.35">
      <c r="A96" s="21" t="s">
        <v>825</v>
      </c>
      <c r="B96" s="50"/>
      <c r="G96" s="87"/>
      <c r="H96"/>
      <c r="I96" s="37"/>
      <c r="N96" s="21"/>
    </row>
    <row r="97" spans="1:14" hidden="1" outlineLevel="1" x14ac:dyDescent="0.35">
      <c r="A97" s="21" t="s">
        <v>826</v>
      </c>
      <c r="B97" s="50"/>
      <c r="G97" s="87"/>
      <c r="H97"/>
      <c r="I97" s="37"/>
      <c r="N97" s="21"/>
    </row>
    <row r="98" spans="1:14" hidden="1" outlineLevel="1" x14ac:dyDescent="0.35">
      <c r="A98" s="21" t="s">
        <v>827</v>
      </c>
      <c r="B98" s="50"/>
      <c r="G98" s="87"/>
      <c r="H98"/>
      <c r="I98" s="37"/>
      <c r="N98" s="21"/>
    </row>
    <row r="99" spans="1:14" hidden="1" outlineLevel="1" x14ac:dyDescent="0.35">
      <c r="A99" s="21" t="s">
        <v>828</v>
      </c>
      <c r="B99" s="50"/>
      <c r="C99" s="87"/>
      <c r="D99" s="87"/>
      <c r="G99" s="87"/>
      <c r="H99"/>
      <c r="I99" s="37"/>
      <c r="N99" s="21"/>
    </row>
    <row r="100" spans="1:14" hidden="1" outlineLevel="1" x14ac:dyDescent="0.35">
      <c r="A100" s="21" t="s">
        <v>829</v>
      </c>
      <c r="B100" s="50"/>
      <c r="C100" s="87"/>
      <c r="D100" s="87"/>
      <c r="F100" s="21"/>
      <c r="G100" s="87"/>
      <c r="H100"/>
      <c r="I100" s="37"/>
      <c r="N100" s="21"/>
    </row>
    <row r="101" spans="1:14" hidden="1" outlineLevel="1" x14ac:dyDescent="0.35">
      <c r="A101" s="21" t="s">
        <v>830</v>
      </c>
      <c r="B101" s="50"/>
      <c r="C101" s="87"/>
      <c r="D101" s="87"/>
      <c r="F101" s="21"/>
      <c r="G101" s="87"/>
      <c r="H101"/>
      <c r="I101" s="37"/>
      <c r="N101" s="21"/>
    </row>
    <row r="102" spans="1:14" hidden="1" outlineLevel="1" x14ac:dyDescent="0.35">
      <c r="A102" s="21" t="s">
        <v>831</v>
      </c>
      <c r="B102" s="50"/>
      <c r="C102" s="87"/>
      <c r="D102" s="87"/>
      <c r="F102" s="21"/>
      <c r="G102" s="87"/>
      <c r="H102"/>
      <c r="I102" s="37"/>
      <c r="N102" s="21"/>
    </row>
    <row r="103" spans="1:14" ht="15" customHeight="1" collapsed="1" x14ac:dyDescent="0.35">
      <c r="A103" s="39"/>
      <c r="B103" s="501" t="s">
        <v>1692</v>
      </c>
      <c r="C103" s="111" t="s">
        <v>746</v>
      </c>
      <c r="D103" s="111"/>
      <c r="E103" s="41"/>
      <c r="F103" s="39"/>
      <c r="G103" s="108"/>
      <c r="H103"/>
      <c r="I103" s="68"/>
      <c r="J103" s="34"/>
      <c r="K103" s="34"/>
      <c r="L103" s="27"/>
      <c r="M103" s="34"/>
      <c r="N103" s="52"/>
    </row>
    <row r="104" spans="1:14" x14ac:dyDescent="0.35">
      <c r="A104" s="21" t="s">
        <v>832</v>
      </c>
      <c r="B104" s="37" t="s">
        <v>1146</v>
      </c>
      <c r="C104" s="94">
        <v>0.10595849965138927</v>
      </c>
      <c r="D104" s="87"/>
      <c r="G104" s="87"/>
      <c r="H104"/>
      <c r="I104" s="37"/>
      <c r="N104" s="21"/>
    </row>
    <row r="105" spans="1:14" x14ac:dyDescent="0.35">
      <c r="A105" s="21" t="s">
        <v>833</v>
      </c>
      <c r="B105" s="37" t="s">
        <v>1147</v>
      </c>
      <c r="C105" s="94">
        <v>3.8359743953527814E-2</v>
      </c>
      <c r="D105" s="87"/>
      <c r="G105" s="87"/>
      <c r="H105"/>
      <c r="I105" s="37"/>
      <c r="N105" s="21"/>
    </row>
    <row r="106" spans="1:14" x14ac:dyDescent="0.35">
      <c r="A106" s="21" t="s">
        <v>834</v>
      </c>
      <c r="B106" s="37" t="s">
        <v>1148</v>
      </c>
      <c r="C106" s="94">
        <v>3.3840808242131586E-2</v>
      </c>
      <c r="D106" s="87"/>
      <c r="G106" s="87"/>
      <c r="H106"/>
      <c r="I106" s="37"/>
      <c r="N106" s="21"/>
    </row>
    <row r="107" spans="1:14" x14ac:dyDescent="0.35">
      <c r="A107" s="21" t="s">
        <v>835</v>
      </c>
      <c r="B107" s="37" t="s">
        <v>1149</v>
      </c>
      <c r="C107" s="94">
        <v>3.2699870070186939E-2</v>
      </c>
      <c r="D107" s="87"/>
      <c r="G107" s="87"/>
      <c r="H107"/>
      <c r="I107" s="37"/>
      <c r="N107" s="21"/>
    </row>
    <row r="108" spans="1:14" x14ac:dyDescent="0.35">
      <c r="A108" s="21" t="s">
        <v>836</v>
      </c>
      <c r="B108" s="37" t="s">
        <v>1150</v>
      </c>
      <c r="C108" s="94">
        <v>5.6995791823414022E-3</v>
      </c>
      <c r="D108" s="87"/>
      <c r="G108" s="87"/>
      <c r="H108"/>
      <c r="I108" s="37"/>
      <c r="N108" s="21"/>
    </row>
    <row r="109" spans="1:14" x14ac:dyDescent="0.35">
      <c r="A109" s="21" t="s">
        <v>837</v>
      </c>
      <c r="B109" s="37" t="s">
        <v>1151</v>
      </c>
      <c r="C109" s="94">
        <v>5.9807843183294948E-2</v>
      </c>
      <c r="D109" s="87"/>
      <c r="G109" s="87"/>
      <c r="H109"/>
      <c r="I109" s="37"/>
      <c r="N109" s="21"/>
    </row>
    <row r="110" spans="1:14" x14ac:dyDescent="0.35">
      <c r="A110" s="21" t="s">
        <v>838</v>
      </c>
      <c r="B110" s="37" t="s">
        <v>1152</v>
      </c>
      <c r="C110" s="94">
        <v>6.0058359286163238E-2</v>
      </c>
      <c r="D110" s="87"/>
      <c r="G110" s="87"/>
      <c r="H110"/>
      <c r="I110" s="37"/>
      <c r="N110" s="21"/>
    </row>
    <row r="111" spans="1:14" x14ac:dyDescent="0.35">
      <c r="A111" s="21" t="s">
        <v>839</v>
      </c>
      <c r="B111" s="37" t="s">
        <v>1153</v>
      </c>
      <c r="C111" s="94">
        <v>0.18056509751660879</v>
      </c>
      <c r="D111" s="87"/>
      <c r="G111" s="87"/>
      <c r="H111"/>
      <c r="I111" s="37"/>
      <c r="N111" s="21"/>
    </row>
    <row r="112" spans="1:14" x14ac:dyDescent="0.35">
      <c r="A112" s="21" t="s">
        <v>840</v>
      </c>
      <c r="B112" s="37" t="s">
        <v>1154</v>
      </c>
      <c r="C112" s="94">
        <v>3.5538030915358773E-2</v>
      </c>
      <c r="D112" s="87"/>
      <c r="G112" s="87"/>
      <c r="H112"/>
      <c r="I112" s="37"/>
      <c r="N112" s="21"/>
    </row>
    <row r="113" spans="1:14" x14ac:dyDescent="0.35">
      <c r="A113" s="21" t="s">
        <v>841</v>
      </c>
      <c r="B113" s="37" t="s">
        <v>1155</v>
      </c>
      <c r="C113" s="94">
        <v>5.8124473165653716E-2</v>
      </c>
      <c r="G113" s="87"/>
      <c r="H113"/>
      <c r="I113" s="37"/>
      <c r="N113" s="21"/>
    </row>
    <row r="114" spans="1:14" x14ac:dyDescent="0.35">
      <c r="A114" s="21" t="s">
        <v>842</v>
      </c>
      <c r="B114" s="37" t="s">
        <v>1156</v>
      </c>
      <c r="C114" s="94">
        <v>8.8079042243586647E-2</v>
      </c>
      <c r="G114" s="87"/>
      <c r="H114"/>
      <c r="I114" s="37"/>
      <c r="N114" s="21"/>
    </row>
    <row r="115" spans="1:14" x14ac:dyDescent="0.35">
      <c r="A115" s="21" t="s">
        <v>843</v>
      </c>
      <c r="B115" s="37" t="s">
        <v>1157</v>
      </c>
      <c r="C115" s="94">
        <v>4.4239638009365458E-2</v>
      </c>
      <c r="G115" s="87"/>
      <c r="H115"/>
      <c r="I115" s="37"/>
      <c r="N115" s="21"/>
    </row>
    <row r="116" spans="1:14" x14ac:dyDescent="0.35">
      <c r="A116" s="21" t="s">
        <v>844</v>
      </c>
      <c r="B116" s="37" t="s">
        <v>1158</v>
      </c>
      <c r="C116" s="94">
        <v>7.1924695969503891E-2</v>
      </c>
      <c r="G116" s="87"/>
      <c r="H116"/>
      <c r="I116" s="37"/>
      <c r="N116" s="21"/>
    </row>
    <row r="117" spans="1:14" x14ac:dyDescent="0.35">
      <c r="A117" s="21" t="s">
        <v>845</v>
      </c>
      <c r="B117" s="37" t="s">
        <v>1159</v>
      </c>
      <c r="C117" s="94">
        <v>9.2467503845772656E-3</v>
      </c>
      <c r="G117" s="87"/>
      <c r="H117"/>
      <c r="I117" s="37"/>
      <c r="N117" s="21"/>
    </row>
    <row r="118" spans="1:14" x14ac:dyDescent="0.35">
      <c r="A118" s="21" t="s">
        <v>846</v>
      </c>
      <c r="B118" s="37" t="s">
        <v>1160</v>
      </c>
      <c r="C118" s="94">
        <v>3.638135149574096E-3</v>
      </c>
      <c r="G118" s="87"/>
      <c r="H118"/>
      <c r="I118" s="37"/>
      <c r="N118" s="21"/>
    </row>
    <row r="119" spans="1:14" x14ac:dyDescent="0.35">
      <c r="A119" s="21" t="s">
        <v>847</v>
      </c>
      <c r="B119" s="37"/>
      <c r="C119" s="87"/>
      <c r="G119" s="87"/>
      <c r="H119"/>
      <c r="I119" s="37"/>
      <c r="N119" s="21"/>
    </row>
    <row r="120" spans="1:14" hidden="1" x14ac:dyDescent="0.35">
      <c r="A120" s="21" t="s">
        <v>848</v>
      </c>
      <c r="B120" s="37"/>
      <c r="C120" s="87"/>
      <c r="G120" s="87"/>
      <c r="H120"/>
      <c r="I120" s="37"/>
      <c r="N120" s="21"/>
    </row>
    <row r="121" spans="1:14" hidden="1" x14ac:dyDescent="0.35">
      <c r="A121" s="21" t="s">
        <v>849</v>
      </c>
      <c r="B121" s="37"/>
      <c r="C121" s="87"/>
      <c r="G121" s="87"/>
      <c r="H121"/>
      <c r="I121" s="37"/>
      <c r="N121" s="21"/>
    </row>
    <row r="122" spans="1:14" hidden="1" x14ac:dyDescent="0.35">
      <c r="A122" s="21" t="s">
        <v>850</v>
      </c>
      <c r="B122" s="37"/>
      <c r="C122" s="87"/>
      <c r="G122" s="87"/>
      <c r="H122"/>
      <c r="I122" s="37"/>
      <c r="N122" s="21"/>
    </row>
    <row r="123" spans="1:14" hidden="1" x14ac:dyDescent="0.35">
      <c r="A123" s="21" t="s">
        <v>851</v>
      </c>
      <c r="B123" s="37"/>
      <c r="C123" s="87"/>
      <c r="G123" s="87"/>
      <c r="H123"/>
      <c r="I123" s="37"/>
      <c r="N123" s="21"/>
    </row>
    <row r="124" spans="1:14" hidden="1" x14ac:dyDescent="0.35">
      <c r="A124" s="21" t="s">
        <v>852</v>
      </c>
      <c r="B124" s="37"/>
      <c r="C124" s="87"/>
      <c r="G124" s="87"/>
      <c r="H124"/>
      <c r="I124" s="37"/>
      <c r="N124" s="21"/>
    </row>
    <row r="125" spans="1:14" hidden="1" x14ac:dyDescent="0.35">
      <c r="A125" s="21" t="s">
        <v>853</v>
      </c>
      <c r="B125" s="37"/>
      <c r="C125" s="87"/>
      <c r="G125" s="87"/>
      <c r="H125"/>
      <c r="I125" s="37"/>
      <c r="N125" s="21"/>
    </row>
    <row r="126" spans="1:14" x14ac:dyDescent="0.35">
      <c r="A126" s="21" t="s">
        <v>854</v>
      </c>
      <c r="B126" s="37"/>
      <c r="C126" s="87"/>
      <c r="G126" s="87"/>
      <c r="H126"/>
      <c r="I126" s="37"/>
      <c r="N126" s="21"/>
    </row>
    <row r="127" spans="1:14" x14ac:dyDescent="0.35">
      <c r="A127" s="21" t="s">
        <v>855</v>
      </c>
      <c r="B127" s="37"/>
      <c r="G127" s="87"/>
      <c r="H127"/>
      <c r="I127" s="37"/>
      <c r="N127" s="21"/>
    </row>
    <row r="128" spans="1:14" x14ac:dyDescent="0.35">
      <c r="A128" s="21" t="s">
        <v>856</v>
      </c>
      <c r="B128" s="37"/>
      <c r="C128" s="87"/>
      <c r="G128" s="87"/>
      <c r="H128"/>
      <c r="I128" s="37"/>
      <c r="N128" s="21"/>
    </row>
    <row r="129" spans="1:14" x14ac:dyDescent="0.35">
      <c r="A129" s="39"/>
      <c r="B129" s="40" t="s">
        <v>554</v>
      </c>
      <c r="C129" s="39" t="s">
        <v>746</v>
      </c>
      <c r="D129" s="39"/>
      <c r="E129" s="39"/>
      <c r="F129" s="108"/>
      <c r="G129" s="108"/>
      <c r="H129"/>
      <c r="I129" s="68"/>
      <c r="J129" s="34"/>
      <c r="K129" s="34"/>
      <c r="L129" s="34"/>
      <c r="M129" s="52"/>
      <c r="N129" s="52"/>
    </row>
    <row r="130" spans="1:14" x14ac:dyDescent="0.35">
      <c r="A130" s="21" t="s">
        <v>857</v>
      </c>
      <c r="B130" s="21" t="s">
        <v>556</v>
      </c>
      <c r="C130" s="94">
        <v>0.75439999999999996</v>
      </c>
      <c r="D130"/>
      <c r="E130"/>
      <c r="F130" s="115"/>
      <c r="G130" s="115"/>
      <c r="H130"/>
      <c r="K130"/>
      <c r="L130"/>
      <c r="M130"/>
      <c r="N130"/>
    </row>
    <row r="131" spans="1:14" x14ac:dyDescent="0.35">
      <c r="A131" s="21" t="s">
        <v>858</v>
      </c>
      <c r="B131" s="21" t="s">
        <v>558</v>
      </c>
      <c r="C131" s="94">
        <v>0.22670000000000001</v>
      </c>
      <c r="D131"/>
      <c r="E131"/>
      <c r="F131"/>
      <c r="G131" s="115"/>
      <c r="H131"/>
      <c r="K131"/>
      <c r="L131"/>
      <c r="M131"/>
      <c r="N131"/>
    </row>
    <row r="132" spans="1:14" x14ac:dyDescent="0.35">
      <c r="A132" s="21" t="s">
        <v>859</v>
      </c>
      <c r="B132" s="21" t="s">
        <v>85</v>
      </c>
      <c r="C132" s="94">
        <v>1.9E-2</v>
      </c>
      <c r="D132"/>
      <c r="E132"/>
      <c r="F132"/>
      <c r="G132" s="115"/>
      <c r="H132"/>
      <c r="K132"/>
      <c r="L132"/>
      <c r="M132"/>
      <c r="N132"/>
    </row>
    <row r="133" spans="1:14" hidden="1" outlineLevel="1" x14ac:dyDescent="0.35">
      <c r="A133" s="21" t="s">
        <v>860</v>
      </c>
      <c r="D133"/>
      <c r="E133"/>
      <c r="F133" s="115"/>
      <c r="G133" s="115"/>
      <c r="H133"/>
      <c r="K133"/>
      <c r="L133"/>
      <c r="M133"/>
      <c r="N133"/>
    </row>
    <row r="134" spans="1:14" hidden="1" outlineLevel="1" x14ac:dyDescent="0.35">
      <c r="A134" s="21" t="s">
        <v>861</v>
      </c>
      <c r="D134"/>
      <c r="E134"/>
      <c r="F134" s="115"/>
      <c r="G134" s="115"/>
      <c r="H134"/>
      <c r="K134"/>
      <c r="L134"/>
      <c r="M134"/>
      <c r="N134"/>
    </row>
    <row r="135" spans="1:14" hidden="1" outlineLevel="1" x14ac:dyDescent="0.35">
      <c r="A135" s="21" t="s">
        <v>862</v>
      </c>
      <c r="D135"/>
      <c r="E135"/>
      <c r="F135" s="115"/>
      <c r="G135" s="115"/>
      <c r="H135"/>
      <c r="K135"/>
      <c r="L135"/>
      <c r="M135"/>
      <c r="N135"/>
    </row>
    <row r="136" spans="1:14" hidden="1" outlineLevel="1" x14ac:dyDescent="0.35">
      <c r="A136" s="21" t="s">
        <v>863</v>
      </c>
      <c r="D136"/>
      <c r="E136"/>
      <c r="F136" s="115"/>
      <c r="G136" s="115"/>
      <c r="H136"/>
      <c r="K136"/>
      <c r="L136"/>
      <c r="M136"/>
      <c r="N136"/>
    </row>
    <row r="137" spans="1:14" collapsed="1" x14ac:dyDescent="0.35">
      <c r="A137" s="39"/>
      <c r="B137" s="40" t="s">
        <v>566</v>
      </c>
      <c r="C137" s="39" t="s">
        <v>746</v>
      </c>
      <c r="D137" s="39"/>
      <c r="E137" s="39"/>
      <c r="F137" s="108"/>
      <c r="G137" s="108"/>
      <c r="H137"/>
      <c r="I137" s="68"/>
      <c r="J137" s="34"/>
      <c r="K137" s="34"/>
      <c r="L137" s="34"/>
      <c r="M137" s="52"/>
      <c r="N137" s="52"/>
    </row>
    <row r="138" spans="1:14" x14ac:dyDescent="0.35">
      <c r="A138" s="21" t="s">
        <v>864</v>
      </c>
      <c r="B138" s="21" t="s">
        <v>568</v>
      </c>
      <c r="C138" s="94">
        <v>0.14076</v>
      </c>
      <c r="D138" s="70"/>
      <c r="E138" s="70"/>
      <c r="F138" s="94"/>
      <c r="G138" s="99"/>
      <c r="H138"/>
      <c r="K138" s="70"/>
      <c r="L138" s="70"/>
      <c r="M138" s="56"/>
      <c r="N138" s="46"/>
    </row>
    <row r="139" spans="1:14" x14ac:dyDescent="0.35">
      <c r="A139" s="21" t="s">
        <v>865</v>
      </c>
      <c r="B139" s="21" t="s">
        <v>570</v>
      </c>
      <c r="C139" s="94">
        <v>0.85924</v>
      </c>
      <c r="D139" s="70"/>
      <c r="E139" s="70"/>
      <c r="F139" s="94"/>
      <c r="G139" s="99"/>
      <c r="H139"/>
      <c r="K139" s="70"/>
      <c r="L139" s="70"/>
      <c r="M139" s="56"/>
      <c r="N139" s="46"/>
    </row>
    <row r="140" spans="1:14" x14ac:dyDescent="0.35">
      <c r="A140" s="21" t="s">
        <v>866</v>
      </c>
      <c r="B140" s="21" t="s">
        <v>85</v>
      </c>
      <c r="C140" s="94">
        <v>0</v>
      </c>
      <c r="D140" s="70"/>
      <c r="E140" s="70"/>
      <c r="F140" s="94"/>
      <c r="G140" s="99"/>
      <c r="H140"/>
      <c r="K140" s="70"/>
      <c r="L140" s="70"/>
      <c r="M140" s="56"/>
      <c r="N140" s="46"/>
    </row>
    <row r="141" spans="1:14" hidden="1" outlineLevel="1" x14ac:dyDescent="0.35">
      <c r="A141" s="21" t="s">
        <v>867</v>
      </c>
      <c r="D141" s="70"/>
      <c r="E141" s="70"/>
      <c r="F141" s="56"/>
      <c r="G141" s="99"/>
      <c r="H141"/>
      <c r="K141" s="70"/>
      <c r="L141" s="70"/>
      <c r="M141" s="56"/>
      <c r="N141" s="46"/>
    </row>
    <row r="142" spans="1:14" hidden="1" outlineLevel="1" x14ac:dyDescent="0.35">
      <c r="A142" s="21" t="s">
        <v>868</v>
      </c>
      <c r="D142" s="70"/>
      <c r="E142" s="70"/>
      <c r="F142" s="56"/>
      <c r="G142" s="99"/>
      <c r="H142"/>
      <c r="K142" s="70"/>
      <c r="L142" s="70"/>
      <c r="M142" s="56"/>
      <c r="N142" s="46"/>
    </row>
    <row r="143" spans="1:14" hidden="1" outlineLevel="1" x14ac:dyDescent="0.35">
      <c r="A143" s="21" t="s">
        <v>869</v>
      </c>
      <c r="D143" s="70"/>
      <c r="E143" s="70"/>
      <c r="F143" s="94"/>
      <c r="G143" s="99"/>
      <c r="H143"/>
      <c r="K143" s="70"/>
      <c r="L143" s="70"/>
      <c r="M143" s="56"/>
      <c r="N143" s="46"/>
    </row>
    <row r="144" spans="1:14" hidden="1" outlineLevel="1" x14ac:dyDescent="0.35">
      <c r="A144" s="21" t="s">
        <v>870</v>
      </c>
      <c r="D144" s="70"/>
      <c r="E144" s="70"/>
      <c r="F144" s="94"/>
      <c r="G144" s="99"/>
      <c r="H144"/>
      <c r="K144" s="70"/>
      <c r="L144" s="70"/>
      <c r="M144" s="56"/>
      <c r="N144" s="46"/>
    </row>
    <row r="145" spans="1:14" hidden="1" outlineLevel="1" x14ac:dyDescent="0.35">
      <c r="A145" s="21" t="s">
        <v>871</v>
      </c>
      <c r="D145" s="70"/>
      <c r="E145" s="70"/>
      <c r="F145" s="94"/>
      <c r="G145" s="99"/>
      <c r="H145"/>
      <c r="K145" s="70"/>
      <c r="L145" s="70"/>
      <c r="M145" s="56"/>
      <c r="N145" s="46"/>
    </row>
    <row r="146" spans="1:14" hidden="1" outlineLevel="1" x14ac:dyDescent="0.35">
      <c r="A146" s="21" t="s">
        <v>872</v>
      </c>
      <c r="D146" s="70"/>
      <c r="E146" s="70"/>
      <c r="F146" s="94"/>
      <c r="G146" s="99"/>
      <c r="H146"/>
      <c r="K146" s="70"/>
      <c r="L146" s="70"/>
      <c r="M146" s="56"/>
      <c r="N146" s="46"/>
    </row>
    <row r="147" spans="1:14" collapsed="1" x14ac:dyDescent="0.35">
      <c r="A147" s="39"/>
      <c r="B147" s="40" t="s">
        <v>873</v>
      </c>
      <c r="C147" s="39" t="s">
        <v>58</v>
      </c>
      <c r="D147" s="39"/>
      <c r="E147" s="39"/>
      <c r="F147" s="111" t="s">
        <v>746</v>
      </c>
      <c r="G147" s="108"/>
      <c r="H147"/>
      <c r="I147" s="68"/>
      <c r="J147" s="34"/>
      <c r="K147" s="34"/>
      <c r="L147" s="34"/>
      <c r="M147" s="34"/>
      <c r="N147" s="52"/>
    </row>
    <row r="148" spans="1:14" x14ac:dyDescent="0.35">
      <c r="A148" s="21" t="s">
        <v>874</v>
      </c>
      <c r="B148" s="37" t="s">
        <v>875</v>
      </c>
      <c r="C148" s="85">
        <v>5065.4480736087107</v>
      </c>
      <c r="D148" s="70"/>
      <c r="E148" s="70"/>
      <c r="F148" s="99">
        <f>IF($C$152=0,"",IF(C148="[for completion]","",C148/$C$152))</f>
        <v>0.16043228372821319</v>
      </c>
      <c r="G148" s="99"/>
      <c r="H148"/>
      <c r="I148" s="37"/>
      <c r="K148" s="70"/>
      <c r="L148" s="70"/>
      <c r="M148" s="47"/>
      <c r="N148" s="46"/>
    </row>
    <row r="149" spans="1:14" x14ac:dyDescent="0.35">
      <c r="A149" s="21" t="s">
        <v>876</v>
      </c>
      <c r="B149" s="37" t="s">
        <v>877</v>
      </c>
      <c r="C149" s="85">
        <v>9073.6576870383742</v>
      </c>
      <c r="D149" s="70"/>
      <c r="E149" s="70"/>
      <c r="F149" s="99">
        <f>IF($C$152=0,"",IF(C149="[for completion]","",C149/$C$152))</f>
        <v>0.28737983359931124</v>
      </c>
      <c r="G149" s="99"/>
      <c r="H149"/>
      <c r="I149" s="37"/>
      <c r="K149" s="70"/>
      <c r="L149" s="70"/>
      <c r="M149" s="47"/>
      <c r="N149" s="46"/>
    </row>
    <row r="150" spans="1:14" x14ac:dyDescent="0.35">
      <c r="A150" s="21" t="s">
        <v>878</v>
      </c>
      <c r="B150" s="37" t="s">
        <v>879</v>
      </c>
      <c r="C150" s="85">
        <v>10894.112113619829</v>
      </c>
      <c r="D150" s="70"/>
      <c r="E150" s="70"/>
      <c r="F150" s="99">
        <f>IF($C$152=0,"",IF(C150="[for completion]","",C150/$C$152))</f>
        <v>0.34503705500115445</v>
      </c>
      <c r="G150" s="99"/>
      <c r="H150"/>
      <c r="I150" s="37"/>
      <c r="K150" s="70"/>
      <c r="L150" s="70"/>
      <c r="M150" s="47"/>
      <c r="N150" s="46"/>
    </row>
    <row r="151" spans="1:14" ht="15" customHeight="1" x14ac:dyDescent="0.35">
      <c r="A151" s="21" t="s">
        <v>880</v>
      </c>
      <c r="B151" s="37" t="s">
        <v>881</v>
      </c>
      <c r="C151" s="85">
        <v>6540.5274835566915</v>
      </c>
      <c r="D151" s="70"/>
      <c r="E151" s="70"/>
      <c r="F151" s="99">
        <f>IF($C$152=0,"",IF(C151="[for completion]","",C151/$C$152))</f>
        <v>0.20715082767132106</v>
      </c>
      <c r="G151" s="99"/>
      <c r="H151"/>
      <c r="I151" s="37"/>
      <c r="K151" s="70"/>
      <c r="L151" s="70"/>
      <c r="M151" s="47"/>
      <c r="N151" s="46"/>
    </row>
    <row r="152" spans="1:14" ht="15" customHeight="1" x14ac:dyDescent="0.35">
      <c r="A152" s="21" t="s">
        <v>882</v>
      </c>
      <c r="B152" s="48" t="s">
        <v>87</v>
      </c>
      <c r="C152" s="46">
        <f>SUM(C148:C151)</f>
        <v>31573.745357823605</v>
      </c>
      <c r="D152" s="70"/>
      <c r="E152" s="70"/>
      <c r="F152" s="56">
        <f>SUM(F148:F151)</f>
        <v>1</v>
      </c>
      <c r="G152" s="99"/>
      <c r="H152"/>
      <c r="I152" s="37"/>
      <c r="K152" s="70"/>
      <c r="L152" s="70"/>
      <c r="M152" s="47"/>
      <c r="N152" s="46"/>
    </row>
    <row r="153" spans="1:14" ht="15" customHeight="1" outlineLevel="1" x14ac:dyDescent="0.35">
      <c r="A153" s="21" t="s">
        <v>883</v>
      </c>
      <c r="B153" s="50" t="s">
        <v>884</v>
      </c>
      <c r="C153" s="85">
        <v>0</v>
      </c>
      <c r="D153" s="70"/>
      <c r="E153" s="70"/>
      <c r="F153" s="99">
        <f t="shared" ref="F153:F159" si="3">IF($C$152=0,"",IF(C153="[for completion]","",C153/$C$152))</f>
        <v>0</v>
      </c>
      <c r="G153" s="99"/>
      <c r="H153"/>
      <c r="I153" s="37"/>
      <c r="K153" s="70"/>
      <c r="L153" s="70"/>
      <c r="M153" s="47"/>
      <c r="N153" s="46"/>
    </row>
    <row r="154" spans="1:14" ht="15" customHeight="1" outlineLevel="1" x14ac:dyDescent="0.35">
      <c r="A154" s="21" t="s">
        <v>885</v>
      </c>
      <c r="B154" s="50" t="s">
        <v>886</v>
      </c>
      <c r="C154" s="85">
        <v>2269.7909814287896</v>
      </c>
      <c r="D154" s="70"/>
      <c r="E154" s="70"/>
      <c r="F154" s="99">
        <f t="shared" si="3"/>
        <v>7.1888556637971418E-2</v>
      </c>
      <c r="G154" s="99"/>
      <c r="H154"/>
      <c r="I154" s="37"/>
      <c r="K154" s="70"/>
      <c r="L154" s="70"/>
      <c r="M154" s="47"/>
      <c r="N154" s="46"/>
    </row>
    <row r="155" spans="1:14" ht="15" customHeight="1" outlineLevel="1" x14ac:dyDescent="0.35">
      <c r="A155" s="21" t="s">
        <v>887</v>
      </c>
      <c r="B155" s="50" t="s">
        <v>888</v>
      </c>
      <c r="C155" s="85">
        <v>2795.6570921799207</v>
      </c>
      <c r="D155" s="70"/>
      <c r="E155" s="70"/>
      <c r="F155" s="99">
        <f t="shared" si="3"/>
        <v>8.8543727090241747E-2</v>
      </c>
      <c r="G155" s="99"/>
      <c r="H155"/>
      <c r="I155" s="37"/>
      <c r="K155" s="70"/>
      <c r="L155" s="70"/>
      <c r="M155" s="47"/>
      <c r="N155" s="46"/>
    </row>
    <row r="156" spans="1:14" ht="15" customHeight="1" outlineLevel="1" x14ac:dyDescent="0.35">
      <c r="A156" s="21" t="s">
        <v>889</v>
      </c>
      <c r="B156" s="50" t="s">
        <v>890</v>
      </c>
      <c r="C156" s="85">
        <v>7547.0220042549972</v>
      </c>
      <c r="D156" s="70"/>
      <c r="E156" s="70"/>
      <c r="F156" s="99">
        <f t="shared" si="3"/>
        <v>0.23902840536417178</v>
      </c>
      <c r="G156" s="99"/>
      <c r="H156"/>
      <c r="I156" s="37"/>
      <c r="K156" s="70"/>
      <c r="L156" s="70"/>
      <c r="M156" s="47"/>
      <c r="N156" s="46"/>
    </row>
    <row r="157" spans="1:14" ht="15" customHeight="1" outlineLevel="1" x14ac:dyDescent="0.35">
      <c r="A157" s="21" t="s">
        <v>891</v>
      </c>
      <c r="B157" s="50" t="s">
        <v>892</v>
      </c>
      <c r="C157" s="85">
        <v>1526.6356827833774</v>
      </c>
      <c r="D157" s="70"/>
      <c r="E157" s="70"/>
      <c r="F157" s="99">
        <f t="shared" si="3"/>
        <v>4.8351428235139514E-2</v>
      </c>
      <c r="G157" s="99"/>
      <c r="H157"/>
      <c r="I157" s="37"/>
      <c r="K157" s="70"/>
      <c r="L157" s="70"/>
      <c r="M157" s="47"/>
      <c r="N157" s="46"/>
    </row>
    <row r="158" spans="1:14" ht="15" customHeight="1" outlineLevel="1" x14ac:dyDescent="0.35">
      <c r="A158" s="21" t="s">
        <v>893</v>
      </c>
      <c r="B158" s="50" t="s">
        <v>894</v>
      </c>
      <c r="C158" s="85">
        <v>9838.4075743114045</v>
      </c>
      <c r="D158" s="70"/>
      <c r="E158" s="70"/>
      <c r="F158" s="99">
        <f t="shared" si="3"/>
        <v>0.31160090330789858</v>
      </c>
      <c r="G158" s="99"/>
      <c r="H158"/>
      <c r="I158" s="37"/>
      <c r="K158" s="70"/>
      <c r="L158" s="70"/>
      <c r="M158" s="47"/>
      <c r="N158" s="46"/>
    </row>
    <row r="159" spans="1:14" ht="15" customHeight="1" outlineLevel="1" x14ac:dyDescent="0.35">
      <c r="A159" s="21" t="s">
        <v>895</v>
      </c>
      <c r="B159" s="50" t="s">
        <v>1656</v>
      </c>
      <c r="C159" s="85">
        <v>1055.7045393084238</v>
      </c>
      <c r="D159" s="70"/>
      <c r="E159" s="70"/>
      <c r="F159" s="99">
        <f t="shared" si="3"/>
        <v>3.3436151693255881E-2</v>
      </c>
      <c r="G159" s="99"/>
      <c r="H159"/>
      <c r="I159" s="37"/>
      <c r="K159" s="70"/>
      <c r="L159" s="70"/>
      <c r="M159" s="47"/>
      <c r="N159" s="46"/>
    </row>
    <row r="160" spans="1:14" ht="15" customHeight="1" outlineLevel="1" x14ac:dyDescent="0.35">
      <c r="A160" s="21" t="s">
        <v>896</v>
      </c>
      <c r="B160" s="50"/>
      <c r="C160" s="85"/>
      <c r="D160" s="70"/>
      <c r="E160" s="70"/>
      <c r="F160" s="99"/>
      <c r="G160" s="99"/>
      <c r="H160"/>
      <c r="I160" s="37"/>
      <c r="K160" s="70"/>
      <c r="L160" s="70"/>
      <c r="M160" s="47"/>
      <c r="N160" s="46"/>
    </row>
    <row r="161" spans="1:14" ht="15" hidden="1" customHeight="1" outlineLevel="1" x14ac:dyDescent="0.35">
      <c r="A161" s="21" t="s">
        <v>897</v>
      </c>
      <c r="B161" s="50"/>
      <c r="D161" s="70"/>
      <c r="E161" s="70"/>
      <c r="F161" s="47"/>
      <c r="G161" s="99"/>
      <c r="H161"/>
      <c r="I161" s="37"/>
      <c r="K161" s="70"/>
      <c r="L161" s="70"/>
      <c r="M161" s="47"/>
      <c r="N161" s="46"/>
    </row>
    <row r="162" spans="1:14" ht="15" hidden="1" customHeight="1" outlineLevel="1" x14ac:dyDescent="0.35">
      <c r="A162" s="21" t="s">
        <v>898</v>
      </c>
      <c r="B162" s="50"/>
      <c r="D162" s="70"/>
      <c r="E162" s="70"/>
      <c r="F162" s="99"/>
      <c r="G162" s="99"/>
      <c r="H162"/>
      <c r="I162" s="37"/>
      <c r="K162" s="70"/>
      <c r="L162" s="70"/>
      <c r="M162" s="47"/>
      <c r="N162" s="46"/>
    </row>
    <row r="163" spans="1:14" ht="15" hidden="1" customHeight="1" outlineLevel="1" x14ac:dyDescent="0.35">
      <c r="A163" s="21" t="s">
        <v>899</v>
      </c>
      <c r="B163" s="50"/>
      <c r="D163" s="70"/>
      <c r="E163" s="70"/>
      <c r="F163" s="99"/>
      <c r="G163" s="99"/>
      <c r="H163"/>
      <c r="I163" s="37"/>
      <c r="K163" s="70"/>
      <c r="L163" s="70"/>
      <c r="M163" s="47"/>
      <c r="N163" s="46"/>
    </row>
    <row r="164" spans="1:14" ht="15" customHeight="1" outlineLevel="1" x14ac:dyDescent="0.35">
      <c r="A164" s="21" t="s">
        <v>900</v>
      </c>
      <c r="B164" s="37"/>
      <c r="D164" s="70"/>
      <c r="E164" s="70"/>
      <c r="F164" s="99"/>
      <c r="G164" s="99"/>
      <c r="H164"/>
      <c r="I164" s="37"/>
      <c r="K164" s="70"/>
      <c r="L164" s="70"/>
      <c r="M164" s="47"/>
      <c r="N164" s="46"/>
    </row>
    <row r="165" spans="1:14" outlineLevel="1" x14ac:dyDescent="0.35">
      <c r="A165" s="21" t="s">
        <v>901</v>
      </c>
      <c r="B165" s="51"/>
      <c r="C165" s="51"/>
      <c r="D165" s="51"/>
      <c r="E165" s="51"/>
      <c r="F165" s="99"/>
      <c r="G165" s="99"/>
      <c r="H165"/>
      <c r="I165" s="48"/>
      <c r="J165" s="37"/>
      <c r="K165" s="70"/>
      <c r="L165" s="70"/>
      <c r="M165" s="56"/>
      <c r="N165" s="46"/>
    </row>
    <row r="166" spans="1:14" ht="15" customHeight="1" x14ac:dyDescent="0.35">
      <c r="A166" s="39"/>
      <c r="B166" s="40" t="s">
        <v>902</v>
      </c>
      <c r="C166" s="39"/>
      <c r="D166" s="39"/>
      <c r="E166" s="39"/>
      <c r="F166" s="108"/>
      <c r="G166" s="108"/>
      <c r="H166"/>
      <c r="I166" s="68"/>
      <c r="J166" s="34"/>
      <c r="K166" s="34"/>
      <c r="L166" s="34"/>
      <c r="M166" s="52"/>
      <c r="N166" s="52"/>
    </row>
    <row r="167" spans="1:14" x14ac:dyDescent="0.35">
      <c r="A167" s="21" t="s">
        <v>903</v>
      </c>
      <c r="B167" s="21" t="s">
        <v>595</v>
      </c>
      <c r="C167" s="94">
        <v>2.616769196358122E-5</v>
      </c>
      <c r="D167"/>
      <c r="E167" s="19"/>
      <c r="F167" s="97"/>
      <c r="G167" s="115"/>
      <c r="H167"/>
      <c r="K167"/>
      <c r="L167" s="19"/>
      <c r="M167" s="19"/>
      <c r="N167"/>
    </row>
    <row r="168" spans="1:14" outlineLevel="1" x14ac:dyDescent="0.35">
      <c r="A168" s="21" t="s">
        <v>904</v>
      </c>
      <c r="B168" s="567" t="s">
        <v>2731</v>
      </c>
      <c r="C168" s="94">
        <v>0</v>
      </c>
      <c r="D168"/>
      <c r="E168" s="19"/>
      <c r="F168" s="97"/>
      <c r="G168" s="115"/>
      <c r="H168"/>
      <c r="K168"/>
      <c r="L168" s="19"/>
      <c r="M168" s="19"/>
      <c r="N168"/>
    </row>
    <row r="169" spans="1:14" outlineLevel="1" x14ac:dyDescent="0.35">
      <c r="A169" s="21" t="s">
        <v>905</v>
      </c>
      <c r="D169"/>
      <c r="E169" s="19"/>
      <c r="F169" s="97"/>
      <c r="G169" s="115"/>
      <c r="H169"/>
      <c r="K169"/>
      <c r="L169" s="19"/>
      <c r="M169" s="19"/>
      <c r="N169"/>
    </row>
    <row r="170" spans="1:14" outlineLevel="1" x14ac:dyDescent="0.35">
      <c r="A170" s="21" t="s">
        <v>906</v>
      </c>
      <c r="D170"/>
      <c r="E170" s="19"/>
      <c r="F170" s="97"/>
      <c r="G170" s="115"/>
      <c r="H170"/>
      <c r="K170"/>
      <c r="L170" s="19"/>
      <c r="M170" s="19"/>
      <c r="N170"/>
    </row>
    <row r="171" spans="1:14" outlineLevel="1" x14ac:dyDescent="0.35">
      <c r="A171" s="21" t="s">
        <v>907</v>
      </c>
      <c r="D171"/>
      <c r="E171" s="19"/>
      <c r="F171" s="97"/>
      <c r="G171" s="115"/>
      <c r="H171"/>
      <c r="K171"/>
      <c r="L171" s="19"/>
      <c r="M171" s="19"/>
      <c r="N171"/>
    </row>
    <row r="172" spans="1:14" x14ac:dyDescent="0.35">
      <c r="A172" s="39"/>
      <c r="B172" s="40" t="s">
        <v>908</v>
      </c>
      <c r="C172" s="39" t="s">
        <v>746</v>
      </c>
      <c r="D172" s="39"/>
      <c r="E172" s="39"/>
      <c r="F172" s="108"/>
      <c r="G172" s="108"/>
      <c r="H172"/>
      <c r="I172" s="68"/>
      <c r="J172" s="34"/>
      <c r="K172" s="34"/>
      <c r="L172" s="34"/>
      <c r="M172" s="52"/>
      <c r="N172" s="52"/>
    </row>
    <row r="173" spans="1:14" ht="15" customHeight="1" x14ac:dyDescent="0.35">
      <c r="A173" s="21" t="s">
        <v>909</v>
      </c>
      <c r="B173" s="21" t="s">
        <v>1173</v>
      </c>
      <c r="C173" s="94">
        <v>8.967358009068524E-2</v>
      </c>
      <c r="D173"/>
      <c r="E173"/>
      <c r="F173" s="115"/>
      <c r="G173" s="115"/>
      <c r="H173"/>
      <c r="K173"/>
      <c r="L173"/>
      <c r="M173"/>
      <c r="N173"/>
    </row>
    <row r="174" spans="1:14" outlineLevel="1" x14ac:dyDescent="0.35">
      <c r="A174" s="21" t="s">
        <v>910</v>
      </c>
      <c r="D174"/>
      <c r="E174"/>
      <c r="F174" s="115"/>
      <c r="G174" s="115"/>
      <c r="H174"/>
      <c r="K174"/>
      <c r="L174"/>
      <c r="M174"/>
      <c r="N174"/>
    </row>
    <row r="175" spans="1:14" outlineLevel="1" x14ac:dyDescent="0.35">
      <c r="A175" s="21" t="s">
        <v>911</v>
      </c>
      <c r="D175"/>
      <c r="E175"/>
      <c r="F175" s="115"/>
      <c r="G175" s="115"/>
      <c r="H175"/>
      <c r="K175"/>
      <c r="L175"/>
      <c r="M175"/>
      <c r="N175"/>
    </row>
    <row r="176" spans="1:14" hidden="1" outlineLevel="1" x14ac:dyDescent="0.35">
      <c r="A176" s="21" t="s">
        <v>912</v>
      </c>
      <c r="D176"/>
      <c r="E176"/>
      <c r="F176" s="115"/>
      <c r="G176" s="115"/>
      <c r="H176"/>
      <c r="K176"/>
      <c r="L176"/>
      <c r="M176"/>
      <c r="N176"/>
    </row>
    <row r="177" spans="1:14" hidden="1" outlineLevel="1" x14ac:dyDescent="0.35">
      <c r="A177" s="21" t="s">
        <v>913</v>
      </c>
      <c r="D177"/>
      <c r="E177"/>
      <c r="F177" s="115"/>
      <c r="G177" s="115"/>
      <c r="H177"/>
      <c r="K177"/>
      <c r="L177"/>
      <c r="M177"/>
      <c r="N177"/>
    </row>
    <row r="178" spans="1:14" hidden="1" outlineLevel="1" x14ac:dyDescent="0.35">
      <c r="A178" s="21" t="s">
        <v>914</v>
      </c>
    </row>
    <row r="179" spans="1:14" hidden="1" outlineLevel="1" x14ac:dyDescent="0.35">
      <c r="A179" s="21" t="s">
        <v>915</v>
      </c>
    </row>
    <row r="241" spans="3:3" x14ac:dyDescent="0.35">
      <c r="C241" s="87"/>
    </row>
    <row r="242" spans="3:3" x14ac:dyDescent="0.35">
      <c r="C242" s="87"/>
    </row>
    <row r="243" spans="3:3" x14ac:dyDescent="0.35">
      <c r="C243" s="87"/>
    </row>
    <row r="244" spans="3:3" x14ac:dyDescent="0.35">
      <c r="C244" s="87"/>
    </row>
    <row r="245" spans="3:3" x14ac:dyDescent="0.35">
      <c r="C245" s="87"/>
    </row>
    <row r="258" spans="3:3" x14ac:dyDescent="0.35">
      <c r="C258" s="87"/>
    </row>
    <row r="259" spans="3:3" x14ac:dyDescent="0.35">
      <c r="C259" s="87"/>
    </row>
  </sheetData>
  <protectedRanges>
    <protectedRange sqref="B168" name="Mortgage Assets II"/>
  </protectedRanges>
  <hyperlinks>
    <hyperlink ref="B6" location="'B2. HTT Public Sector Assets'!B8" display="8. Public Sector Assets" xr:uid="{00000000-0004-0000-0300-000000000000}"/>
    <hyperlink ref="B129" location="'2. Harmonised Glossary'!A9" display="Breakdown by Interest Rate" xr:uid="{00000000-0004-0000-0300-000001000000}"/>
    <hyperlink ref="B166" location="'2. Harmonised Glossary'!A14" display="Non-Performing Loans" xr:uid="{00000000-0004-0000-0300-000002000000}"/>
  </hyperlinks>
  <pageMargins left="0.70866141732283472" right="0.70866141732283472" top="0.55118110236220474" bottom="0.35433070866141736" header="0.11811023622047245" footer="0.31496062992125984"/>
  <pageSetup paperSize="9" scale="49" fitToHeight="0" orientation="landscape" r:id="rId1"/>
  <rowBreaks count="1" manualBreakCount="1">
    <brk id="76" max="6"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D26A3-4CFB-4809-B007-38177728E8FD}">
  <sheetPr>
    <tabColor rgb="FFE36E00"/>
  </sheetPr>
  <dimension ref="A1:G257"/>
  <sheetViews>
    <sheetView view="pageBreakPreview" topLeftCell="A102" zoomScale="60" zoomScaleNormal="100" workbookViewId="0">
      <selection activeCell="C237" sqref="C237"/>
    </sheetView>
  </sheetViews>
  <sheetFormatPr baseColWidth="10" defaultColWidth="8.81640625" defaultRowHeight="14.5" outlineLevelRow="1" x14ac:dyDescent="0.35"/>
  <cols>
    <col min="1" max="1" width="10.7265625" style="21" customWidth="1"/>
    <col min="2" max="2" width="60.7265625" style="21" customWidth="1"/>
    <col min="3" max="4" width="40.7265625" style="21" customWidth="1"/>
    <col min="5" max="5" width="6.7265625" style="21" customWidth="1"/>
    <col min="6" max="6" width="40.7265625" style="21" customWidth="1"/>
    <col min="7" max="7" width="40.7265625" style="19" customWidth="1"/>
    <col min="8" max="16384" width="8.81640625" style="51"/>
  </cols>
  <sheetData>
    <row r="1" spans="1:7" ht="31" x14ac:dyDescent="0.35">
      <c r="A1" s="18" t="s">
        <v>3092</v>
      </c>
      <c r="B1" s="18"/>
      <c r="C1" s="19"/>
      <c r="D1" s="19"/>
      <c r="E1" s="19"/>
      <c r="F1" s="566" t="s">
        <v>3370</v>
      </c>
    </row>
    <row r="2" spans="1:7" ht="15" thickBot="1" x14ac:dyDescent="0.4">
      <c r="A2" s="19"/>
      <c r="B2" s="19"/>
      <c r="C2" s="19"/>
      <c r="D2" s="19"/>
      <c r="E2" s="19"/>
      <c r="F2" s="19"/>
    </row>
    <row r="3" spans="1:7" ht="19" thickBot="1" x14ac:dyDescent="0.4">
      <c r="A3" s="22"/>
      <c r="B3" s="23" t="s">
        <v>22</v>
      </c>
      <c r="C3" s="24" t="s">
        <v>1881</v>
      </c>
      <c r="D3" s="22"/>
      <c r="E3" s="22"/>
      <c r="F3" s="22"/>
      <c r="G3" s="22"/>
    </row>
    <row r="4" spans="1:7" ht="15" thickBot="1" x14ac:dyDescent="0.4"/>
    <row r="5" spans="1:7" ht="19" thickBot="1" x14ac:dyDescent="0.4">
      <c r="A5" s="25"/>
      <c r="B5" s="678" t="s">
        <v>3093</v>
      </c>
      <c r="C5" s="25"/>
      <c r="E5" s="27"/>
      <c r="F5" s="27"/>
    </row>
    <row r="6" spans="1:7" ht="15" thickBot="1" x14ac:dyDescent="0.4">
      <c r="B6" s="679" t="s">
        <v>3094</v>
      </c>
    </row>
    <row r="7" spans="1:7" x14ac:dyDescent="0.35">
      <c r="B7" s="31"/>
    </row>
    <row r="8" spans="1:7" ht="37" x14ac:dyDescent="0.35">
      <c r="A8" s="32" t="s">
        <v>31</v>
      </c>
      <c r="B8" s="32" t="s">
        <v>3094</v>
      </c>
      <c r="C8" s="33"/>
      <c r="D8" s="33"/>
      <c r="E8" s="33"/>
      <c r="F8" s="33"/>
      <c r="G8" s="680"/>
    </row>
    <row r="9" spans="1:7" ht="15" customHeight="1" x14ac:dyDescent="0.35">
      <c r="A9" s="39"/>
      <c r="B9" s="40" t="s">
        <v>734</v>
      </c>
      <c r="C9" s="39" t="s">
        <v>3095</v>
      </c>
      <c r="D9" s="39"/>
      <c r="E9" s="41"/>
      <c r="F9" s="39"/>
      <c r="G9" s="42"/>
    </row>
    <row r="10" spans="1:7" x14ac:dyDescent="0.35">
      <c r="A10" s="21" t="s">
        <v>3096</v>
      </c>
      <c r="B10" s="21" t="s">
        <v>3097</v>
      </c>
      <c r="C10" s="85"/>
    </row>
    <row r="11" spans="1:7" outlineLevel="1" x14ac:dyDescent="0.35">
      <c r="A11" s="21" t="s">
        <v>3098</v>
      </c>
      <c r="B11" s="35" t="s">
        <v>421</v>
      </c>
      <c r="C11" s="85"/>
    </row>
    <row r="12" spans="1:7" outlineLevel="1" x14ac:dyDescent="0.35">
      <c r="A12" s="21" t="s">
        <v>3099</v>
      </c>
      <c r="B12" s="35" t="s">
        <v>423</v>
      </c>
      <c r="C12" s="85"/>
    </row>
    <row r="13" spans="1:7" outlineLevel="1" x14ac:dyDescent="0.35">
      <c r="A13" s="21" t="s">
        <v>3100</v>
      </c>
      <c r="B13" s="35"/>
    </row>
    <row r="14" spans="1:7" outlineLevel="1" x14ac:dyDescent="0.35">
      <c r="A14" s="21" t="s">
        <v>3101</v>
      </c>
      <c r="B14" s="35"/>
    </row>
    <row r="15" spans="1:7" outlineLevel="1" x14ac:dyDescent="0.35">
      <c r="A15" s="21" t="s">
        <v>3102</v>
      </c>
      <c r="B15" s="35"/>
    </row>
    <row r="16" spans="1:7" outlineLevel="1" x14ac:dyDescent="0.35">
      <c r="A16" s="21" t="s">
        <v>3103</v>
      </c>
      <c r="B16" s="35"/>
    </row>
    <row r="17" spans="1:7" ht="15" customHeight="1" x14ac:dyDescent="0.35">
      <c r="A17" s="39"/>
      <c r="B17" s="40" t="s">
        <v>3104</v>
      </c>
      <c r="C17" s="39" t="s">
        <v>1639</v>
      </c>
      <c r="D17" s="39"/>
      <c r="E17" s="41"/>
      <c r="F17" s="42"/>
      <c r="G17" s="42"/>
    </row>
    <row r="18" spans="1:7" x14ac:dyDescent="0.35">
      <c r="A18" s="21" t="s">
        <v>3105</v>
      </c>
      <c r="B18" s="21" t="s">
        <v>432</v>
      </c>
      <c r="C18" s="94"/>
    </row>
    <row r="19" spans="1:7" outlineLevel="1" x14ac:dyDescent="0.35">
      <c r="A19" s="21" t="s">
        <v>3106</v>
      </c>
      <c r="C19" s="94"/>
    </row>
    <row r="20" spans="1:7" outlineLevel="1" x14ac:dyDescent="0.35">
      <c r="A20" s="21" t="s">
        <v>3107</v>
      </c>
      <c r="C20" s="94"/>
    </row>
    <row r="21" spans="1:7" outlineLevel="1" x14ac:dyDescent="0.35">
      <c r="A21" s="21" t="s">
        <v>3108</v>
      </c>
      <c r="C21" s="94"/>
    </row>
    <row r="22" spans="1:7" outlineLevel="1" x14ac:dyDescent="0.35">
      <c r="A22" s="21" t="s">
        <v>3109</v>
      </c>
      <c r="C22" s="94"/>
    </row>
    <row r="23" spans="1:7" outlineLevel="1" x14ac:dyDescent="0.35">
      <c r="A23" s="21" t="s">
        <v>3110</v>
      </c>
      <c r="C23" s="94"/>
    </row>
    <row r="24" spans="1:7" outlineLevel="1" x14ac:dyDescent="0.35">
      <c r="A24" s="21" t="s">
        <v>3111</v>
      </c>
      <c r="C24" s="94"/>
    </row>
    <row r="25" spans="1:7" ht="15" customHeight="1" x14ac:dyDescent="0.35">
      <c r="A25" s="39"/>
      <c r="B25" s="40" t="s">
        <v>3112</v>
      </c>
      <c r="C25" s="39" t="s">
        <v>1639</v>
      </c>
      <c r="D25" s="39"/>
      <c r="E25" s="41"/>
      <c r="F25" s="42"/>
      <c r="G25" s="42"/>
    </row>
    <row r="26" spans="1:7" x14ac:dyDescent="0.35">
      <c r="A26" s="21" t="s">
        <v>3113</v>
      </c>
      <c r="B26" s="65" t="s">
        <v>441</v>
      </c>
      <c r="C26" s="94">
        <f>SUM(C27:C53)</f>
        <v>0</v>
      </c>
      <c r="D26" s="65"/>
      <c r="F26" s="65"/>
      <c r="G26" s="21"/>
    </row>
    <row r="27" spans="1:7" x14ac:dyDescent="0.35">
      <c r="A27" s="21" t="s">
        <v>3114</v>
      </c>
      <c r="B27" s="21" t="s">
        <v>443</v>
      </c>
      <c r="C27" s="94"/>
      <c r="D27" s="65"/>
      <c r="F27" s="65"/>
      <c r="G27" s="21"/>
    </row>
    <row r="28" spans="1:7" x14ac:dyDescent="0.35">
      <c r="A28" s="21" t="s">
        <v>3115</v>
      </c>
      <c r="B28" s="21" t="s">
        <v>445</v>
      </c>
      <c r="C28" s="94"/>
      <c r="D28" s="65"/>
      <c r="F28" s="65"/>
      <c r="G28" s="21"/>
    </row>
    <row r="29" spans="1:7" x14ac:dyDescent="0.35">
      <c r="A29" s="21" t="s">
        <v>3116</v>
      </c>
      <c r="B29" s="21" t="s">
        <v>447</v>
      </c>
      <c r="C29" s="94"/>
      <c r="D29" s="65"/>
      <c r="F29" s="65"/>
      <c r="G29" s="21"/>
    </row>
    <row r="30" spans="1:7" x14ac:dyDescent="0.35">
      <c r="A30" s="21" t="s">
        <v>3117</v>
      </c>
      <c r="B30" s="21" t="s">
        <v>449</v>
      </c>
      <c r="C30" s="94"/>
      <c r="D30" s="65"/>
      <c r="F30" s="65"/>
      <c r="G30" s="21"/>
    </row>
    <row r="31" spans="1:7" x14ac:dyDescent="0.35">
      <c r="A31" s="21" t="s">
        <v>3118</v>
      </c>
      <c r="B31" s="21" t="s">
        <v>451</v>
      </c>
      <c r="C31" s="94"/>
      <c r="D31" s="65"/>
      <c r="F31" s="65"/>
      <c r="G31" s="21"/>
    </row>
    <row r="32" spans="1:7" x14ac:dyDescent="0.35">
      <c r="A32" s="21" t="s">
        <v>3119</v>
      </c>
      <c r="B32" s="21" t="s">
        <v>1958</v>
      </c>
      <c r="C32" s="94"/>
      <c r="D32" s="65"/>
      <c r="F32" s="65"/>
      <c r="G32" s="21"/>
    </row>
    <row r="33" spans="1:7" x14ac:dyDescent="0.35">
      <c r="A33" s="21" t="s">
        <v>3120</v>
      </c>
      <c r="B33" s="21" t="s">
        <v>455</v>
      </c>
      <c r="C33" s="94"/>
      <c r="D33" s="65"/>
      <c r="F33" s="65"/>
      <c r="G33" s="21"/>
    </row>
    <row r="34" spans="1:7" x14ac:dyDescent="0.35">
      <c r="A34" s="21" t="s">
        <v>3121</v>
      </c>
      <c r="B34" s="21" t="s">
        <v>457</v>
      </c>
      <c r="C34" s="94"/>
      <c r="D34" s="65"/>
      <c r="F34" s="65"/>
      <c r="G34" s="21"/>
    </row>
    <row r="35" spans="1:7" x14ac:dyDescent="0.35">
      <c r="A35" s="21" t="s">
        <v>3122</v>
      </c>
      <c r="B35" s="21" t="s">
        <v>459</v>
      </c>
      <c r="C35" s="94"/>
      <c r="D35" s="65"/>
      <c r="F35" s="65"/>
      <c r="G35" s="21"/>
    </row>
    <row r="36" spans="1:7" x14ac:dyDescent="0.35">
      <c r="A36" s="21" t="s">
        <v>3123</v>
      </c>
      <c r="B36" s="21" t="s">
        <v>461</v>
      </c>
      <c r="C36" s="94"/>
      <c r="D36" s="65"/>
      <c r="F36" s="65"/>
      <c r="G36" s="21"/>
    </row>
    <row r="37" spans="1:7" x14ac:dyDescent="0.35">
      <c r="A37" s="21" t="s">
        <v>3124</v>
      </c>
      <c r="B37" s="21" t="s">
        <v>463</v>
      </c>
      <c r="C37" s="94"/>
      <c r="D37" s="65"/>
      <c r="F37" s="65"/>
      <c r="G37" s="21"/>
    </row>
    <row r="38" spans="1:7" x14ac:dyDescent="0.35">
      <c r="A38" s="21" t="s">
        <v>3125</v>
      </c>
      <c r="B38" s="21" t="s">
        <v>465</v>
      </c>
      <c r="C38" s="94"/>
      <c r="D38" s="65"/>
      <c r="F38" s="65"/>
      <c r="G38" s="21"/>
    </row>
    <row r="39" spans="1:7" x14ac:dyDescent="0.35">
      <c r="A39" s="21" t="s">
        <v>3126</v>
      </c>
      <c r="B39" s="21" t="s">
        <v>467</v>
      </c>
      <c r="C39" s="94"/>
      <c r="D39" s="65"/>
      <c r="F39" s="65"/>
      <c r="G39" s="21"/>
    </row>
    <row r="40" spans="1:7" x14ac:dyDescent="0.35">
      <c r="A40" s="21" t="s">
        <v>3127</v>
      </c>
      <c r="B40" s="21" t="s">
        <v>469</v>
      </c>
      <c r="C40" s="94"/>
      <c r="D40" s="65"/>
      <c r="F40" s="65"/>
      <c r="G40" s="21"/>
    </row>
    <row r="41" spans="1:7" x14ac:dyDescent="0.35">
      <c r="A41" s="21" t="s">
        <v>3128</v>
      </c>
      <c r="B41" s="21" t="s">
        <v>471</v>
      </c>
      <c r="C41" s="94"/>
      <c r="D41" s="65"/>
      <c r="F41" s="65"/>
      <c r="G41" s="21"/>
    </row>
    <row r="42" spans="1:7" x14ac:dyDescent="0.35">
      <c r="A42" s="21" t="s">
        <v>3129</v>
      </c>
      <c r="B42" s="21" t="s">
        <v>3</v>
      </c>
      <c r="C42" s="94"/>
      <c r="D42" s="65"/>
      <c r="F42" s="65"/>
      <c r="G42" s="21"/>
    </row>
    <row r="43" spans="1:7" x14ac:dyDescent="0.35">
      <c r="A43" s="21" t="s">
        <v>3130</v>
      </c>
      <c r="B43" s="21" t="s">
        <v>474</v>
      </c>
      <c r="C43" s="94"/>
      <c r="D43" s="65"/>
      <c r="F43" s="65"/>
      <c r="G43" s="21"/>
    </row>
    <row r="44" spans="1:7" x14ac:dyDescent="0.35">
      <c r="A44" s="21" t="s">
        <v>3131</v>
      </c>
      <c r="B44" s="21" t="s">
        <v>476</v>
      </c>
      <c r="C44" s="94"/>
      <c r="D44" s="65"/>
      <c r="F44" s="65"/>
      <c r="G44" s="21"/>
    </row>
    <row r="45" spans="1:7" x14ac:dyDescent="0.35">
      <c r="A45" s="21" t="s">
        <v>3132</v>
      </c>
      <c r="B45" s="21" t="s">
        <v>478</v>
      </c>
      <c r="C45" s="94"/>
      <c r="D45" s="65"/>
      <c r="F45" s="65"/>
      <c r="G45" s="21"/>
    </row>
    <row r="46" spans="1:7" x14ac:dyDescent="0.35">
      <c r="A46" s="21" t="s">
        <v>3133</v>
      </c>
      <c r="B46" s="21" t="s">
        <v>480</v>
      </c>
      <c r="C46" s="94"/>
      <c r="D46" s="65"/>
      <c r="F46" s="65"/>
      <c r="G46" s="21"/>
    </row>
    <row r="47" spans="1:7" x14ac:dyDescent="0.35">
      <c r="A47" s="21" t="s">
        <v>3134</v>
      </c>
      <c r="B47" s="21" t="s">
        <v>482</v>
      </c>
      <c r="C47" s="94"/>
      <c r="D47" s="65"/>
      <c r="F47" s="65"/>
      <c r="G47" s="21"/>
    </row>
    <row r="48" spans="1:7" x14ac:dyDescent="0.35">
      <c r="A48" s="21" t="s">
        <v>3135</v>
      </c>
      <c r="B48" s="21" t="s">
        <v>484</v>
      </c>
      <c r="C48" s="94"/>
      <c r="D48" s="65"/>
      <c r="F48" s="65"/>
      <c r="G48" s="21"/>
    </row>
    <row r="49" spans="1:7" x14ac:dyDescent="0.35">
      <c r="A49" s="21" t="s">
        <v>3136</v>
      </c>
      <c r="B49" s="21" t="s">
        <v>486</v>
      </c>
      <c r="C49" s="94"/>
      <c r="D49" s="65"/>
      <c r="F49" s="65"/>
      <c r="G49" s="21"/>
    </row>
    <row r="50" spans="1:7" x14ac:dyDescent="0.35">
      <c r="A50" s="21" t="s">
        <v>3137</v>
      </c>
      <c r="B50" s="21" t="s">
        <v>488</v>
      </c>
      <c r="C50" s="94"/>
      <c r="D50" s="65"/>
      <c r="F50" s="65"/>
      <c r="G50" s="21"/>
    </row>
    <row r="51" spans="1:7" x14ac:dyDescent="0.35">
      <c r="A51" s="21" t="s">
        <v>3138</v>
      </c>
      <c r="B51" s="21" t="s">
        <v>490</v>
      </c>
      <c r="C51" s="94"/>
      <c r="D51" s="65"/>
      <c r="F51" s="65"/>
      <c r="G51" s="21"/>
    </row>
    <row r="52" spans="1:7" x14ac:dyDescent="0.35">
      <c r="A52" s="21" t="s">
        <v>3139</v>
      </c>
      <c r="B52" s="21" t="s">
        <v>492</v>
      </c>
      <c r="C52" s="94"/>
      <c r="D52" s="65"/>
      <c r="F52" s="65"/>
      <c r="G52" s="21"/>
    </row>
    <row r="53" spans="1:7" x14ac:dyDescent="0.35">
      <c r="A53" s="21" t="s">
        <v>3140</v>
      </c>
      <c r="B53" s="21" t="s">
        <v>6</v>
      </c>
      <c r="C53" s="94"/>
      <c r="D53" s="65"/>
      <c r="F53" s="65"/>
      <c r="G53" s="21"/>
    </row>
    <row r="54" spans="1:7" x14ac:dyDescent="0.35">
      <c r="A54" s="21" t="s">
        <v>3141</v>
      </c>
      <c r="B54" s="65" t="s">
        <v>256</v>
      </c>
      <c r="C54" s="95">
        <f>SUM(C55:C57)</f>
        <v>0</v>
      </c>
      <c r="D54" s="65"/>
      <c r="F54" s="65"/>
      <c r="G54" s="21"/>
    </row>
    <row r="55" spans="1:7" x14ac:dyDescent="0.35">
      <c r="A55" s="21" t="s">
        <v>3142</v>
      </c>
      <c r="B55" s="21" t="s">
        <v>498</v>
      </c>
      <c r="C55" s="94"/>
      <c r="D55" s="65"/>
      <c r="F55" s="65"/>
      <c r="G55" s="21"/>
    </row>
    <row r="56" spans="1:7" x14ac:dyDescent="0.35">
      <c r="A56" s="21" t="s">
        <v>3143</v>
      </c>
      <c r="B56" s="21" t="s">
        <v>500</v>
      </c>
      <c r="C56" s="94"/>
      <c r="D56" s="65"/>
      <c r="F56" s="65"/>
      <c r="G56" s="21"/>
    </row>
    <row r="57" spans="1:7" x14ac:dyDescent="0.35">
      <c r="A57" s="21" t="s">
        <v>3144</v>
      </c>
      <c r="B57" s="21" t="s">
        <v>2</v>
      </c>
      <c r="C57" s="94"/>
      <c r="D57" s="65"/>
      <c r="F57" s="65"/>
      <c r="G57" s="21"/>
    </row>
    <row r="58" spans="1:7" x14ac:dyDescent="0.35">
      <c r="A58" s="21" t="s">
        <v>3145</v>
      </c>
      <c r="B58" s="65" t="s">
        <v>85</v>
      </c>
      <c r="C58" s="95">
        <f>SUM(C59:C69)</f>
        <v>0</v>
      </c>
      <c r="D58" s="65"/>
      <c r="F58" s="65"/>
      <c r="G58" s="21"/>
    </row>
    <row r="59" spans="1:7" x14ac:dyDescent="0.35">
      <c r="A59" s="21" t="s">
        <v>3146</v>
      </c>
      <c r="B59" s="37" t="s">
        <v>258</v>
      </c>
      <c r="C59" s="94"/>
      <c r="D59" s="65"/>
      <c r="F59" s="65"/>
      <c r="G59" s="21"/>
    </row>
    <row r="60" spans="1:7" x14ac:dyDescent="0.35">
      <c r="A60" s="21" t="s">
        <v>3147</v>
      </c>
      <c r="B60" s="21" t="s">
        <v>495</v>
      </c>
      <c r="C60" s="94"/>
      <c r="D60" s="65"/>
      <c r="F60" s="65"/>
      <c r="G60" s="21"/>
    </row>
    <row r="61" spans="1:7" x14ac:dyDescent="0.35">
      <c r="A61" s="21" t="s">
        <v>3148</v>
      </c>
      <c r="B61" s="37" t="s">
        <v>260</v>
      </c>
      <c r="C61" s="94"/>
      <c r="D61" s="65"/>
      <c r="F61" s="65"/>
      <c r="G61" s="21"/>
    </row>
    <row r="62" spans="1:7" x14ac:dyDescent="0.35">
      <c r="A62" s="21" t="s">
        <v>3149</v>
      </c>
      <c r="B62" s="37" t="s">
        <v>262</v>
      </c>
      <c r="C62" s="94"/>
      <c r="D62" s="65"/>
      <c r="F62" s="65"/>
      <c r="G62" s="21"/>
    </row>
    <row r="63" spans="1:7" x14ac:dyDescent="0.35">
      <c r="A63" s="21" t="s">
        <v>3150</v>
      </c>
      <c r="B63" s="37" t="s">
        <v>12</v>
      </c>
      <c r="C63" s="94"/>
      <c r="D63" s="65"/>
      <c r="F63" s="65"/>
      <c r="G63" s="21"/>
    </row>
    <row r="64" spans="1:7" x14ac:dyDescent="0.35">
      <c r="A64" s="21" t="s">
        <v>3151</v>
      </c>
      <c r="B64" s="37" t="s">
        <v>265</v>
      </c>
      <c r="C64" s="94"/>
      <c r="D64" s="65"/>
      <c r="F64" s="65"/>
      <c r="G64" s="21"/>
    </row>
    <row r="65" spans="1:7" x14ac:dyDescent="0.35">
      <c r="A65" s="21" t="s">
        <v>3152</v>
      </c>
      <c r="B65" s="37" t="s">
        <v>267</v>
      </c>
      <c r="C65" s="94"/>
      <c r="D65" s="65"/>
      <c r="F65" s="65"/>
      <c r="G65" s="21"/>
    </row>
    <row r="66" spans="1:7" x14ac:dyDescent="0.35">
      <c r="A66" s="21" t="s">
        <v>3153</v>
      </c>
      <c r="B66" s="37" t="s">
        <v>269</v>
      </c>
      <c r="C66" s="94"/>
      <c r="D66" s="65"/>
      <c r="F66" s="65"/>
      <c r="G66" s="21"/>
    </row>
    <row r="67" spans="1:7" x14ac:dyDescent="0.35">
      <c r="A67" s="21" t="s">
        <v>3154</v>
      </c>
      <c r="B67" s="37" t="s">
        <v>271</v>
      </c>
      <c r="C67" s="94"/>
      <c r="D67" s="65"/>
      <c r="F67" s="65"/>
      <c r="G67" s="21"/>
    </row>
    <row r="68" spans="1:7" x14ac:dyDescent="0.35">
      <c r="A68" s="21" t="s">
        <v>3155</v>
      </c>
      <c r="B68" s="37" t="s">
        <v>273</v>
      </c>
      <c r="C68" s="94"/>
      <c r="D68" s="65"/>
      <c r="F68" s="65"/>
      <c r="G68" s="21"/>
    </row>
    <row r="69" spans="1:7" x14ac:dyDescent="0.35">
      <c r="A69" s="21" t="s">
        <v>3156</v>
      </c>
      <c r="B69" s="37" t="s">
        <v>85</v>
      </c>
      <c r="C69" s="94"/>
      <c r="D69" s="65"/>
      <c r="F69" s="65"/>
      <c r="G69" s="21"/>
    </row>
    <row r="70" spans="1:7" outlineLevel="1" x14ac:dyDescent="0.35">
      <c r="A70" s="21" t="s">
        <v>3157</v>
      </c>
      <c r="B70" s="50" t="s">
        <v>89</v>
      </c>
      <c r="C70" s="94"/>
      <c r="G70" s="21"/>
    </row>
    <row r="71" spans="1:7" outlineLevel="1" x14ac:dyDescent="0.35">
      <c r="A71" s="21" t="s">
        <v>3158</v>
      </c>
      <c r="B71" s="50" t="s">
        <v>89</v>
      </c>
      <c r="C71" s="94"/>
      <c r="G71" s="21"/>
    </row>
    <row r="72" spans="1:7" outlineLevel="1" x14ac:dyDescent="0.35">
      <c r="A72" s="21" t="s">
        <v>3159</v>
      </c>
      <c r="B72" s="50" t="s">
        <v>89</v>
      </c>
      <c r="C72" s="94"/>
      <c r="G72" s="21"/>
    </row>
    <row r="73" spans="1:7" outlineLevel="1" x14ac:dyDescent="0.35">
      <c r="A73" s="21" t="s">
        <v>3160</v>
      </c>
      <c r="B73" s="50" t="s">
        <v>89</v>
      </c>
      <c r="C73" s="94"/>
      <c r="G73" s="21"/>
    </row>
    <row r="74" spans="1:7" outlineLevel="1" x14ac:dyDescent="0.35">
      <c r="A74" s="21" t="s">
        <v>3161</v>
      </c>
      <c r="B74" s="50" t="s">
        <v>89</v>
      </c>
      <c r="C74" s="94"/>
      <c r="G74" s="21"/>
    </row>
    <row r="75" spans="1:7" outlineLevel="1" x14ac:dyDescent="0.35">
      <c r="A75" s="21" t="s">
        <v>3162</v>
      </c>
      <c r="B75" s="50" t="s">
        <v>89</v>
      </c>
      <c r="C75" s="94"/>
      <c r="G75" s="21"/>
    </row>
    <row r="76" spans="1:7" outlineLevel="1" x14ac:dyDescent="0.35">
      <c r="A76" s="21" t="s">
        <v>3163</v>
      </c>
      <c r="B76" s="50" t="s">
        <v>89</v>
      </c>
      <c r="C76" s="94"/>
      <c r="G76" s="21"/>
    </row>
    <row r="77" spans="1:7" outlineLevel="1" x14ac:dyDescent="0.35">
      <c r="A77" s="21" t="s">
        <v>3164</v>
      </c>
      <c r="B77" s="50" t="s">
        <v>89</v>
      </c>
      <c r="C77" s="94"/>
      <c r="G77" s="21"/>
    </row>
    <row r="78" spans="1:7" outlineLevel="1" x14ac:dyDescent="0.35">
      <c r="A78" s="21" t="s">
        <v>3165</v>
      </c>
      <c r="B78" s="50" t="s">
        <v>89</v>
      </c>
      <c r="C78" s="94"/>
      <c r="G78" s="21"/>
    </row>
    <row r="79" spans="1:7" outlineLevel="1" x14ac:dyDescent="0.35">
      <c r="A79" s="21" t="s">
        <v>3166</v>
      </c>
      <c r="B79" s="50" t="s">
        <v>89</v>
      </c>
      <c r="C79" s="94"/>
      <c r="G79" s="21"/>
    </row>
    <row r="80" spans="1:7" ht="15" customHeight="1" x14ac:dyDescent="0.35">
      <c r="A80" s="39"/>
      <c r="B80" s="40" t="s">
        <v>3167</v>
      </c>
      <c r="C80" s="39" t="s">
        <v>1639</v>
      </c>
      <c r="D80" s="39"/>
      <c r="E80" s="41"/>
      <c r="F80" s="42"/>
      <c r="G80" s="42"/>
    </row>
    <row r="81" spans="1:7" x14ac:dyDescent="0.35">
      <c r="A81" s="21" t="s">
        <v>3168</v>
      </c>
      <c r="B81" s="21" t="s">
        <v>556</v>
      </c>
      <c r="C81" s="94"/>
      <c r="E81" s="19"/>
    </row>
    <row r="82" spans="1:7" x14ac:dyDescent="0.35">
      <c r="A82" s="21" t="s">
        <v>3169</v>
      </c>
      <c r="B82" s="21" t="s">
        <v>558</v>
      </c>
      <c r="C82" s="94"/>
      <c r="E82" s="19"/>
    </row>
    <row r="83" spans="1:7" x14ac:dyDescent="0.35">
      <c r="A83" s="21" t="s">
        <v>3170</v>
      </c>
      <c r="B83" s="21" t="s">
        <v>85</v>
      </c>
      <c r="C83" s="94"/>
      <c r="E83" s="19"/>
    </row>
    <row r="84" spans="1:7" outlineLevel="1" x14ac:dyDescent="0.35">
      <c r="A84" s="21" t="s">
        <v>3171</v>
      </c>
      <c r="C84" s="94"/>
      <c r="E84" s="19"/>
    </row>
    <row r="85" spans="1:7" outlineLevel="1" x14ac:dyDescent="0.35">
      <c r="A85" s="21" t="s">
        <v>3172</v>
      </c>
      <c r="C85" s="94"/>
      <c r="E85" s="19"/>
    </row>
    <row r="86" spans="1:7" outlineLevel="1" x14ac:dyDescent="0.35">
      <c r="A86" s="21" t="s">
        <v>3173</v>
      </c>
      <c r="C86" s="94"/>
      <c r="E86" s="19"/>
    </row>
    <row r="87" spans="1:7" outlineLevel="1" x14ac:dyDescent="0.35">
      <c r="A87" s="21" t="s">
        <v>3174</v>
      </c>
      <c r="C87" s="94"/>
      <c r="E87" s="19"/>
    </row>
    <row r="88" spans="1:7" outlineLevel="1" x14ac:dyDescent="0.35">
      <c r="A88" s="21" t="s">
        <v>3175</v>
      </c>
      <c r="C88" s="94"/>
      <c r="E88" s="19"/>
    </row>
    <row r="89" spans="1:7" outlineLevel="1" x14ac:dyDescent="0.35">
      <c r="A89" s="21" t="s">
        <v>3176</v>
      </c>
      <c r="C89" s="94"/>
      <c r="E89" s="19"/>
    </row>
    <row r="90" spans="1:7" ht="15" customHeight="1" x14ac:dyDescent="0.35">
      <c r="A90" s="39"/>
      <c r="B90" s="40" t="s">
        <v>3177</v>
      </c>
      <c r="C90" s="39" t="s">
        <v>1639</v>
      </c>
      <c r="D90" s="39"/>
      <c r="E90" s="41"/>
      <c r="F90" s="42"/>
      <c r="G90" s="42"/>
    </row>
    <row r="91" spans="1:7" x14ac:dyDescent="0.35">
      <c r="A91" s="21" t="s">
        <v>3178</v>
      </c>
      <c r="B91" s="21" t="s">
        <v>568</v>
      </c>
      <c r="C91" s="94"/>
      <c r="E91" s="19"/>
    </row>
    <row r="92" spans="1:7" x14ac:dyDescent="0.35">
      <c r="A92" s="21" t="s">
        <v>3179</v>
      </c>
      <c r="B92" s="21" t="s">
        <v>570</v>
      </c>
      <c r="C92" s="94"/>
      <c r="E92" s="19"/>
    </row>
    <row r="93" spans="1:7" x14ac:dyDescent="0.35">
      <c r="A93" s="21" t="s">
        <v>3180</v>
      </c>
      <c r="B93" s="21" t="s">
        <v>85</v>
      </c>
      <c r="C93" s="94"/>
      <c r="E93" s="19"/>
    </row>
    <row r="94" spans="1:7" outlineLevel="1" x14ac:dyDescent="0.35">
      <c r="A94" s="21" t="s">
        <v>3181</v>
      </c>
      <c r="C94" s="94"/>
      <c r="E94" s="19"/>
    </row>
    <row r="95" spans="1:7" outlineLevel="1" x14ac:dyDescent="0.35">
      <c r="A95" s="21" t="s">
        <v>3182</v>
      </c>
      <c r="C95" s="94"/>
      <c r="E95" s="19"/>
    </row>
    <row r="96" spans="1:7" outlineLevel="1" x14ac:dyDescent="0.35">
      <c r="A96" s="21" t="s">
        <v>3183</v>
      </c>
      <c r="C96" s="94"/>
      <c r="E96" s="19"/>
    </row>
    <row r="97" spans="1:7" outlineLevel="1" x14ac:dyDescent="0.35">
      <c r="A97" s="21" t="s">
        <v>3184</v>
      </c>
      <c r="C97" s="94"/>
      <c r="E97" s="19"/>
    </row>
    <row r="98" spans="1:7" outlineLevel="1" x14ac:dyDescent="0.35">
      <c r="A98" s="21" t="s">
        <v>3185</v>
      </c>
      <c r="C98" s="94"/>
      <c r="E98" s="19"/>
    </row>
    <row r="99" spans="1:7" outlineLevel="1" x14ac:dyDescent="0.35">
      <c r="A99" s="21" t="s">
        <v>3186</v>
      </c>
      <c r="C99" s="94"/>
      <c r="E99" s="19"/>
    </row>
    <row r="100" spans="1:7" ht="15" customHeight="1" x14ac:dyDescent="0.35">
      <c r="A100" s="39"/>
      <c r="B100" s="40" t="s">
        <v>3187</v>
      </c>
      <c r="C100" s="39" t="s">
        <v>1639</v>
      </c>
      <c r="D100" s="39"/>
      <c r="E100" s="41"/>
      <c r="F100" s="42"/>
      <c r="G100" s="42"/>
    </row>
    <row r="101" spans="1:7" x14ac:dyDescent="0.35">
      <c r="A101" s="21" t="s">
        <v>3188</v>
      </c>
      <c r="B101" s="17" t="s">
        <v>580</v>
      </c>
      <c r="C101" s="94"/>
      <c r="E101" s="19"/>
    </row>
    <row r="102" spans="1:7" x14ac:dyDescent="0.35">
      <c r="A102" s="21" t="s">
        <v>3189</v>
      </c>
      <c r="B102" s="17" t="s">
        <v>3372</v>
      </c>
      <c r="C102" s="94"/>
      <c r="E102" s="19"/>
    </row>
    <row r="103" spans="1:7" x14ac:dyDescent="0.35">
      <c r="A103" s="21" t="s">
        <v>3190</v>
      </c>
      <c r="B103" s="17" t="s">
        <v>3373</v>
      </c>
      <c r="C103" s="94"/>
    </row>
    <row r="104" spans="1:7" x14ac:dyDescent="0.35">
      <c r="A104" s="21" t="s">
        <v>3191</v>
      </c>
      <c r="B104" s="17" t="s">
        <v>3374</v>
      </c>
      <c r="C104" s="94"/>
    </row>
    <row r="105" spans="1:7" x14ac:dyDescent="0.35">
      <c r="A105" s="21" t="s">
        <v>3192</v>
      </c>
      <c r="B105" s="17" t="s">
        <v>3375</v>
      </c>
      <c r="C105" s="94"/>
    </row>
    <row r="106" spans="1:7" outlineLevel="1" x14ac:dyDescent="0.35">
      <c r="A106" s="21" t="s">
        <v>3193</v>
      </c>
      <c r="B106" s="17"/>
      <c r="C106" s="94"/>
    </row>
    <row r="107" spans="1:7" outlineLevel="1" x14ac:dyDescent="0.35">
      <c r="A107" s="21" t="s">
        <v>3194</v>
      </c>
      <c r="B107" s="17"/>
      <c r="C107" s="94"/>
    </row>
    <row r="108" spans="1:7" outlineLevel="1" x14ac:dyDescent="0.35">
      <c r="A108" s="21" t="s">
        <v>3195</v>
      </c>
      <c r="B108" s="17"/>
      <c r="C108" s="94"/>
    </row>
    <row r="109" spans="1:7" outlineLevel="1" x14ac:dyDescent="0.35">
      <c r="A109" s="21" t="s">
        <v>3196</v>
      </c>
      <c r="B109" s="17"/>
      <c r="C109" s="94"/>
    </row>
    <row r="110" spans="1:7" ht="15" customHeight="1" x14ac:dyDescent="0.35">
      <c r="A110" s="39"/>
      <c r="B110" s="39" t="s">
        <v>3197</v>
      </c>
      <c r="C110" s="39" t="s">
        <v>1639</v>
      </c>
      <c r="D110" s="39"/>
      <c r="E110" s="41"/>
      <c r="F110" s="42"/>
      <c r="G110" s="42"/>
    </row>
    <row r="111" spans="1:7" x14ac:dyDescent="0.35">
      <c r="A111" s="21" t="s">
        <v>3198</v>
      </c>
      <c r="B111" s="21" t="s">
        <v>595</v>
      </c>
      <c r="C111" s="94"/>
      <c r="E111" s="19"/>
    </row>
    <row r="112" spans="1:7" outlineLevel="1" x14ac:dyDescent="0.35">
      <c r="A112" s="21" t="s">
        <v>3199</v>
      </c>
      <c r="B112" s="567" t="s">
        <v>2731</v>
      </c>
      <c r="C112" s="569"/>
      <c r="E112" s="19"/>
    </row>
    <row r="113" spans="1:7" outlineLevel="1" x14ac:dyDescent="0.35">
      <c r="A113" s="21" t="s">
        <v>3200</v>
      </c>
      <c r="C113" s="94"/>
      <c r="E113" s="19"/>
    </row>
    <row r="114" spans="1:7" outlineLevel="1" x14ac:dyDescent="0.35">
      <c r="A114" s="21" t="s">
        <v>3201</v>
      </c>
      <c r="C114" s="94"/>
      <c r="E114" s="19"/>
    </row>
    <row r="115" spans="1:7" outlineLevel="1" x14ac:dyDescent="0.35">
      <c r="A115" s="21" t="s">
        <v>3202</v>
      </c>
      <c r="C115" s="94"/>
      <c r="E115" s="19"/>
    </row>
    <row r="116" spans="1:7" ht="15" customHeight="1" x14ac:dyDescent="0.35">
      <c r="A116" s="39"/>
      <c r="B116" s="40" t="s">
        <v>3203</v>
      </c>
      <c r="C116" s="39" t="s">
        <v>601</v>
      </c>
      <c r="D116" s="39" t="s">
        <v>602</v>
      </c>
      <c r="E116" s="41"/>
      <c r="F116" s="39" t="s">
        <v>1639</v>
      </c>
      <c r="G116" s="39" t="s">
        <v>603</v>
      </c>
    </row>
    <row r="117" spans="1:7" x14ac:dyDescent="0.35">
      <c r="A117" s="21" t="s">
        <v>3204</v>
      </c>
      <c r="B117" s="37" t="s">
        <v>605</v>
      </c>
      <c r="C117" s="560"/>
      <c r="D117" s="34"/>
      <c r="E117" s="34"/>
      <c r="F117" s="52"/>
      <c r="G117" s="52"/>
    </row>
    <row r="118" spans="1:7" x14ac:dyDescent="0.35">
      <c r="A118" s="34"/>
      <c r="B118" s="68"/>
      <c r="C118" s="34"/>
      <c r="D118" s="34"/>
      <c r="E118" s="34"/>
      <c r="F118" s="52"/>
      <c r="G118" s="52"/>
    </row>
    <row r="119" spans="1:7" x14ac:dyDescent="0.35">
      <c r="B119" s="37" t="s">
        <v>606</v>
      </c>
      <c r="C119" s="34"/>
      <c r="D119" s="34"/>
      <c r="E119" s="34"/>
      <c r="F119" s="52"/>
      <c r="G119" s="52"/>
    </row>
    <row r="120" spans="1:7" x14ac:dyDescent="0.35">
      <c r="A120" s="21" t="s">
        <v>3205</v>
      </c>
      <c r="B120" s="37" t="s">
        <v>2543</v>
      </c>
      <c r="C120" s="560"/>
      <c r="D120" s="85"/>
      <c r="E120" s="34"/>
      <c r="F120" s="99" t="str">
        <f t="shared" ref="F120:F143" si="0">IF($C$144=0,"",IF(C120="[for completion]","",C120/$C$144))</f>
        <v/>
      </c>
      <c r="G120" s="99" t="str">
        <f t="shared" ref="G120:G143" si="1">IF($D$144=0,"",IF(D120="[for completion]","",D120/$D$144))</f>
        <v/>
      </c>
    </row>
    <row r="121" spans="1:7" x14ac:dyDescent="0.35">
      <c r="A121" s="21" t="s">
        <v>3206</v>
      </c>
      <c r="B121" s="37" t="s">
        <v>2543</v>
      </c>
      <c r="C121" s="560"/>
      <c r="D121" s="85"/>
      <c r="E121" s="34"/>
      <c r="F121" s="99" t="str">
        <f t="shared" si="0"/>
        <v/>
      </c>
      <c r="G121" s="99" t="str">
        <f t="shared" si="1"/>
        <v/>
      </c>
    </row>
    <row r="122" spans="1:7" x14ac:dyDescent="0.35">
      <c r="A122" s="21" t="s">
        <v>3207</v>
      </c>
      <c r="B122" s="37" t="s">
        <v>2543</v>
      </c>
      <c r="C122" s="560"/>
      <c r="D122" s="85"/>
      <c r="E122" s="34"/>
      <c r="F122" s="99" t="str">
        <f t="shared" si="0"/>
        <v/>
      </c>
      <c r="G122" s="99" t="str">
        <f t="shared" si="1"/>
        <v/>
      </c>
    </row>
    <row r="123" spans="1:7" x14ac:dyDescent="0.35">
      <c r="A123" s="21" t="s">
        <v>3208</v>
      </c>
      <c r="B123" s="37" t="s">
        <v>2543</v>
      </c>
      <c r="C123" s="560"/>
      <c r="D123" s="85"/>
      <c r="E123" s="34"/>
      <c r="F123" s="99" t="str">
        <f t="shared" si="0"/>
        <v/>
      </c>
      <c r="G123" s="99" t="str">
        <f t="shared" si="1"/>
        <v/>
      </c>
    </row>
    <row r="124" spans="1:7" x14ac:dyDescent="0.35">
      <c r="A124" s="21" t="s">
        <v>3209</v>
      </c>
      <c r="B124" s="37" t="s">
        <v>2543</v>
      </c>
      <c r="C124" s="560"/>
      <c r="D124" s="85"/>
      <c r="E124" s="34"/>
      <c r="F124" s="99" t="str">
        <f t="shared" si="0"/>
        <v/>
      </c>
      <c r="G124" s="99" t="str">
        <f t="shared" si="1"/>
        <v/>
      </c>
    </row>
    <row r="125" spans="1:7" x14ac:dyDescent="0.35">
      <c r="A125" s="21" t="s">
        <v>3210</v>
      </c>
      <c r="B125" s="37" t="s">
        <v>2543</v>
      </c>
      <c r="C125" s="560"/>
      <c r="D125" s="85"/>
      <c r="E125" s="34"/>
      <c r="F125" s="99" t="str">
        <f t="shared" si="0"/>
        <v/>
      </c>
      <c r="G125" s="99" t="str">
        <f t="shared" si="1"/>
        <v/>
      </c>
    </row>
    <row r="126" spans="1:7" x14ac:dyDescent="0.35">
      <c r="A126" s="21" t="s">
        <v>3211</v>
      </c>
      <c r="B126" s="37" t="s">
        <v>2543</v>
      </c>
      <c r="C126" s="560"/>
      <c r="D126" s="85"/>
      <c r="E126" s="34"/>
      <c r="F126" s="99" t="str">
        <f t="shared" si="0"/>
        <v/>
      </c>
      <c r="G126" s="99" t="str">
        <f t="shared" si="1"/>
        <v/>
      </c>
    </row>
    <row r="127" spans="1:7" x14ac:dyDescent="0.35">
      <c r="A127" s="21" t="s">
        <v>3212</v>
      </c>
      <c r="B127" s="37" t="s">
        <v>2543</v>
      </c>
      <c r="C127" s="560"/>
      <c r="D127" s="85"/>
      <c r="E127" s="34"/>
      <c r="F127" s="99" t="str">
        <f t="shared" si="0"/>
        <v/>
      </c>
      <c r="G127" s="99" t="str">
        <f t="shared" si="1"/>
        <v/>
      </c>
    </row>
    <row r="128" spans="1:7" x14ac:dyDescent="0.35">
      <c r="A128" s="21" t="s">
        <v>3213</v>
      </c>
      <c r="B128" s="37" t="s">
        <v>2543</v>
      </c>
      <c r="C128" s="560"/>
      <c r="D128" s="85"/>
      <c r="E128" s="34"/>
      <c r="F128" s="99" t="str">
        <f t="shared" si="0"/>
        <v/>
      </c>
      <c r="G128" s="99" t="str">
        <f t="shared" si="1"/>
        <v/>
      </c>
    </row>
    <row r="129" spans="1:7" x14ac:dyDescent="0.35">
      <c r="A129" s="21" t="s">
        <v>3214</v>
      </c>
      <c r="B129" s="37" t="s">
        <v>2543</v>
      </c>
      <c r="C129" s="560"/>
      <c r="D129" s="85"/>
      <c r="E129" s="37"/>
      <c r="F129" s="99" t="str">
        <f t="shared" si="0"/>
        <v/>
      </c>
      <c r="G129" s="99" t="str">
        <f t="shared" si="1"/>
        <v/>
      </c>
    </row>
    <row r="130" spans="1:7" x14ac:dyDescent="0.35">
      <c r="A130" s="21" t="s">
        <v>3215</v>
      </c>
      <c r="B130" s="37" t="s">
        <v>2543</v>
      </c>
      <c r="C130" s="560"/>
      <c r="D130" s="85"/>
      <c r="E130" s="37"/>
      <c r="F130" s="99" t="str">
        <f t="shared" si="0"/>
        <v/>
      </c>
      <c r="G130" s="99" t="str">
        <f t="shared" si="1"/>
        <v/>
      </c>
    </row>
    <row r="131" spans="1:7" x14ac:dyDescent="0.35">
      <c r="A131" s="21" t="s">
        <v>3216</v>
      </c>
      <c r="B131" s="37" t="s">
        <v>2543</v>
      </c>
      <c r="C131" s="560"/>
      <c r="D131" s="85"/>
      <c r="E131" s="37"/>
      <c r="F131" s="99" t="str">
        <f t="shared" si="0"/>
        <v/>
      </c>
      <c r="G131" s="99" t="str">
        <f t="shared" si="1"/>
        <v/>
      </c>
    </row>
    <row r="132" spans="1:7" x14ac:dyDescent="0.35">
      <c r="A132" s="21" t="s">
        <v>3217</v>
      </c>
      <c r="B132" s="37" t="s">
        <v>2543</v>
      </c>
      <c r="C132" s="560"/>
      <c r="D132" s="85"/>
      <c r="E132" s="37"/>
      <c r="F132" s="99" t="str">
        <f t="shared" si="0"/>
        <v/>
      </c>
      <c r="G132" s="99" t="str">
        <f t="shared" si="1"/>
        <v/>
      </c>
    </row>
    <row r="133" spans="1:7" x14ac:dyDescent="0.35">
      <c r="A133" s="21" t="s">
        <v>3218</v>
      </c>
      <c r="B133" s="37" t="s">
        <v>2543</v>
      </c>
      <c r="C133" s="560"/>
      <c r="D133" s="85"/>
      <c r="E133" s="37"/>
      <c r="F133" s="99" t="str">
        <f t="shared" si="0"/>
        <v/>
      </c>
      <c r="G133" s="99" t="str">
        <f t="shared" si="1"/>
        <v/>
      </c>
    </row>
    <row r="134" spans="1:7" x14ac:dyDescent="0.35">
      <c r="A134" s="21" t="s">
        <v>3219</v>
      </c>
      <c r="B134" s="37" t="s">
        <v>2543</v>
      </c>
      <c r="C134" s="560"/>
      <c r="D134" s="85"/>
      <c r="E134" s="37"/>
      <c r="F134" s="99" t="str">
        <f t="shared" si="0"/>
        <v/>
      </c>
      <c r="G134" s="99" t="str">
        <f t="shared" si="1"/>
        <v/>
      </c>
    </row>
    <row r="135" spans="1:7" x14ac:dyDescent="0.35">
      <c r="A135" s="21" t="s">
        <v>3220</v>
      </c>
      <c r="B135" s="37" t="s">
        <v>2543</v>
      </c>
      <c r="C135" s="560"/>
      <c r="D135" s="85"/>
      <c r="F135" s="99" t="str">
        <f t="shared" si="0"/>
        <v/>
      </c>
      <c r="G135" s="99" t="str">
        <f t="shared" si="1"/>
        <v/>
      </c>
    </row>
    <row r="136" spans="1:7" x14ac:dyDescent="0.35">
      <c r="A136" s="21" t="s">
        <v>3221</v>
      </c>
      <c r="B136" s="37" t="s">
        <v>2543</v>
      </c>
      <c r="C136" s="560"/>
      <c r="D136" s="85"/>
      <c r="E136" s="56"/>
      <c r="F136" s="99" t="str">
        <f t="shared" si="0"/>
        <v/>
      </c>
      <c r="G136" s="99" t="str">
        <f t="shared" si="1"/>
        <v/>
      </c>
    </row>
    <row r="137" spans="1:7" x14ac:dyDescent="0.35">
      <c r="A137" s="21" t="s">
        <v>3222</v>
      </c>
      <c r="B137" s="37" t="s">
        <v>2543</v>
      </c>
      <c r="C137" s="560"/>
      <c r="D137" s="85"/>
      <c r="E137" s="56"/>
      <c r="F137" s="99" t="str">
        <f t="shared" si="0"/>
        <v/>
      </c>
      <c r="G137" s="99" t="str">
        <f t="shared" si="1"/>
        <v/>
      </c>
    </row>
    <row r="138" spans="1:7" x14ac:dyDescent="0.35">
      <c r="A138" s="21" t="s">
        <v>3223</v>
      </c>
      <c r="B138" s="37" t="s">
        <v>2543</v>
      </c>
      <c r="C138" s="560"/>
      <c r="D138" s="85"/>
      <c r="E138" s="56"/>
      <c r="F138" s="99" t="str">
        <f t="shared" si="0"/>
        <v/>
      </c>
      <c r="G138" s="99" t="str">
        <f t="shared" si="1"/>
        <v/>
      </c>
    </row>
    <row r="139" spans="1:7" x14ac:dyDescent="0.35">
      <c r="A139" s="21" t="s">
        <v>3224</v>
      </c>
      <c r="B139" s="37" t="s">
        <v>2543</v>
      </c>
      <c r="C139" s="560"/>
      <c r="D139" s="85"/>
      <c r="E139" s="56"/>
      <c r="F139" s="99" t="str">
        <f t="shared" si="0"/>
        <v/>
      </c>
      <c r="G139" s="99" t="str">
        <f t="shared" si="1"/>
        <v/>
      </c>
    </row>
    <row r="140" spans="1:7" x14ac:dyDescent="0.35">
      <c r="A140" s="21" t="s">
        <v>3225</v>
      </c>
      <c r="B140" s="37" t="s">
        <v>2543</v>
      </c>
      <c r="C140" s="560"/>
      <c r="D140" s="85"/>
      <c r="E140" s="56"/>
      <c r="F140" s="99" t="str">
        <f t="shared" si="0"/>
        <v/>
      </c>
      <c r="G140" s="99" t="str">
        <f t="shared" si="1"/>
        <v/>
      </c>
    </row>
    <row r="141" spans="1:7" x14ac:dyDescent="0.35">
      <c r="A141" s="21" t="s">
        <v>3226</v>
      </c>
      <c r="B141" s="37" t="s">
        <v>2543</v>
      </c>
      <c r="C141" s="560"/>
      <c r="D141" s="85"/>
      <c r="E141" s="56"/>
      <c r="F141" s="99" t="str">
        <f t="shared" si="0"/>
        <v/>
      </c>
      <c r="G141" s="99" t="str">
        <f t="shared" si="1"/>
        <v/>
      </c>
    </row>
    <row r="142" spans="1:7" x14ac:dyDescent="0.35">
      <c r="A142" s="21" t="s">
        <v>3227</v>
      </c>
      <c r="B142" s="37" t="s">
        <v>2543</v>
      </c>
      <c r="C142" s="560"/>
      <c r="D142" s="85"/>
      <c r="E142" s="56"/>
      <c r="F142" s="99" t="str">
        <f t="shared" si="0"/>
        <v/>
      </c>
      <c r="G142" s="99" t="str">
        <f t="shared" si="1"/>
        <v/>
      </c>
    </row>
    <row r="143" spans="1:7" x14ac:dyDescent="0.35">
      <c r="A143" s="21" t="s">
        <v>3228</v>
      </c>
      <c r="B143" s="37" t="s">
        <v>2543</v>
      </c>
      <c r="C143" s="560"/>
      <c r="D143" s="85"/>
      <c r="E143" s="56"/>
      <c r="F143" s="99" t="str">
        <f t="shared" si="0"/>
        <v/>
      </c>
      <c r="G143" s="99" t="str">
        <f t="shared" si="1"/>
        <v/>
      </c>
    </row>
    <row r="144" spans="1:7" x14ac:dyDescent="0.35">
      <c r="A144" s="21" t="s">
        <v>3229</v>
      </c>
      <c r="B144" s="48" t="s">
        <v>87</v>
      </c>
      <c r="C144" s="568">
        <f>SUM(C120:C143)</f>
        <v>0</v>
      </c>
      <c r="D144" s="46">
        <f>SUM(D120:D143)</f>
        <v>0</v>
      </c>
      <c r="E144" s="56"/>
      <c r="F144" s="100">
        <f>SUM(F120:F143)</f>
        <v>0</v>
      </c>
      <c r="G144" s="100">
        <f>SUM(G120:G143)</f>
        <v>0</v>
      </c>
    </row>
    <row r="145" spans="1:7" ht="15" customHeight="1" x14ac:dyDescent="0.35">
      <c r="A145" s="39"/>
      <c r="B145" s="40" t="s">
        <v>3230</v>
      </c>
      <c r="C145" s="39" t="s">
        <v>601</v>
      </c>
      <c r="D145" s="39" t="s">
        <v>602</v>
      </c>
      <c r="E145" s="41"/>
      <c r="F145" s="39" t="s">
        <v>1639</v>
      </c>
      <c r="G145" s="39" t="s">
        <v>603</v>
      </c>
    </row>
    <row r="146" spans="1:7" x14ac:dyDescent="0.35">
      <c r="A146" s="21" t="s">
        <v>3231</v>
      </c>
      <c r="B146" s="21" t="s">
        <v>634</v>
      </c>
      <c r="C146" s="94" t="s">
        <v>2544</v>
      </c>
      <c r="G146" s="21"/>
    </row>
    <row r="147" spans="1:7" x14ac:dyDescent="0.35">
      <c r="G147" s="21"/>
    </row>
    <row r="148" spans="1:7" x14ac:dyDescent="0.35">
      <c r="B148" s="37" t="s">
        <v>635</v>
      </c>
      <c r="G148" s="21"/>
    </row>
    <row r="149" spans="1:7" x14ac:dyDescent="0.35">
      <c r="A149" s="21" t="s">
        <v>3232</v>
      </c>
      <c r="B149" s="21" t="s">
        <v>637</v>
      </c>
      <c r="C149" s="560"/>
      <c r="D149" s="85"/>
      <c r="F149" s="99" t="str">
        <f t="shared" ref="F149:F163" si="2">IF($C$157=0,"",IF(C149="[for completion]","",C149/$C$157))</f>
        <v/>
      </c>
      <c r="G149" s="99" t="str">
        <f t="shared" ref="G149:G163" si="3">IF($D$157=0,"",IF(D149="[for completion]","",D149/$D$157))</f>
        <v/>
      </c>
    </row>
    <row r="150" spans="1:7" x14ac:dyDescent="0.35">
      <c r="A150" s="21" t="s">
        <v>3233</v>
      </c>
      <c r="B150" s="21" t="s">
        <v>639</v>
      </c>
      <c r="C150" s="560"/>
      <c r="D150" s="85"/>
      <c r="F150" s="99" t="str">
        <f t="shared" si="2"/>
        <v/>
      </c>
      <c r="G150" s="99" t="str">
        <f t="shared" si="3"/>
        <v/>
      </c>
    </row>
    <row r="151" spans="1:7" x14ac:dyDescent="0.35">
      <c r="A151" s="21" t="s">
        <v>3234</v>
      </c>
      <c r="B151" s="21" t="s">
        <v>641</v>
      </c>
      <c r="C151" s="560"/>
      <c r="D151" s="85"/>
      <c r="F151" s="99" t="str">
        <f t="shared" si="2"/>
        <v/>
      </c>
      <c r="G151" s="99" t="str">
        <f t="shared" si="3"/>
        <v/>
      </c>
    </row>
    <row r="152" spans="1:7" x14ac:dyDescent="0.35">
      <c r="A152" s="21" t="s">
        <v>3235</v>
      </c>
      <c r="B152" s="21" t="s">
        <v>643</v>
      </c>
      <c r="C152" s="560"/>
      <c r="D152" s="85"/>
      <c r="F152" s="99" t="str">
        <f t="shared" si="2"/>
        <v/>
      </c>
      <c r="G152" s="99" t="str">
        <f t="shared" si="3"/>
        <v/>
      </c>
    </row>
    <row r="153" spans="1:7" x14ac:dyDescent="0.35">
      <c r="A153" s="21" t="s">
        <v>3236</v>
      </c>
      <c r="B153" s="21" t="s">
        <v>645</v>
      </c>
      <c r="C153" s="560"/>
      <c r="D153" s="85"/>
      <c r="F153" s="99" t="str">
        <f t="shared" si="2"/>
        <v/>
      </c>
      <c r="G153" s="99" t="str">
        <f t="shared" si="3"/>
        <v/>
      </c>
    </row>
    <row r="154" spans="1:7" x14ac:dyDescent="0.35">
      <c r="A154" s="21" t="s">
        <v>3237</v>
      </c>
      <c r="B154" s="21" t="s">
        <v>647</v>
      </c>
      <c r="C154" s="560"/>
      <c r="D154" s="85"/>
      <c r="F154" s="99" t="str">
        <f t="shared" si="2"/>
        <v/>
      </c>
      <c r="G154" s="99" t="str">
        <f t="shared" si="3"/>
        <v/>
      </c>
    </row>
    <row r="155" spans="1:7" x14ac:dyDescent="0.35">
      <c r="A155" s="21" t="s">
        <v>3238</v>
      </c>
      <c r="B155" s="21" t="s">
        <v>649</v>
      </c>
      <c r="C155" s="560"/>
      <c r="D155" s="85"/>
      <c r="F155" s="99" t="str">
        <f t="shared" si="2"/>
        <v/>
      </c>
      <c r="G155" s="99" t="str">
        <f t="shared" si="3"/>
        <v/>
      </c>
    </row>
    <row r="156" spans="1:7" x14ac:dyDescent="0.35">
      <c r="A156" s="21" t="s">
        <v>3239</v>
      </c>
      <c r="B156" s="21" t="s">
        <v>651</v>
      </c>
      <c r="C156" s="560"/>
      <c r="D156" s="85"/>
      <c r="F156" s="99" t="str">
        <f t="shared" si="2"/>
        <v/>
      </c>
      <c r="G156" s="99" t="str">
        <f t="shared" si="3"/>
        <v/>
      </c>
    </row>
    <row r="157" spans="1:7" x14ac:dyDescent="0.35">
      <c r="A157" s="21" t="s">
        <v>3240</v>
      </c>
      <c r="B157" s="48" t="s">
        <v>87</v>
      </c>
      <c r="C157" s="560">
        <f>SUM(C149:C156)</f>
        <v>0</v>
      </c>
      <c r="D157" s="85">
        <f>SUM(D149:D156)</f>
        <v>0</v>
      </c>
      <c r="F157" s="94">
        <f>SUM(F149:F156)</f>
        <v>0</v>
      </c>
      <c r="G157" s="94">
        <f>SUM(G149:G156)</f>
        <v>0</v>
      </c>
    </row>
    <row r="158" spans="1:7" outlineLevel="1" x14ac:dyDescent="0.35">
      <c r="A158" s="21" t="s">
        <v>3241</v>
      </c>
      <c r="B158" s="50" t="s">
        <v>654</v>
      </c>
      <c r="C158" s="560"/>
      <c r="D158" s="85"/>
      <c r="F158" s="99" t="str">
        <f t="shared" si="2"/>
        <v/>
      </c>
      <c r="G158" s="99" t="str">
        <f t="shared" si="3"/>
        <v/>
      </c>
    </row>
    <row r="159" spans="1:7" outlineLevel="1" x14ac:dyDescent="0.35">
      <c r="A159" s="21" t="s">
        <v>3242</v>
      </c>
      <c r="B159" s="50" t="s">
        <v>656</v>
      </c>
      <c r="C159" s="560"/>
      <c r="D159" s="85"/>
      <c r="F159" s="99" t="str">
        <f t="shared" si="2"/>
        <v/>
      </c>
      <c r="G159" s="99" t="str">
        <f t="shared" si="3"/>
        <v/>
      </c>
    </row>
    <row r="160" spans="1:7" outlineLevel="1" x14ac:dyDescent="0.35">
      <c r="A160" s="21" t="s">
        <v>3243</v>
      </c>
      <c r="B160" s="50" t="s">
        <v>658</v>
      </c>
      <c r="C160" s="560"/>
      <c r="D160" s="85"/>
      <c r="F160" s="99" t="str">
        <f t="shared" si="2"/>
        <v/>
      </c>
      <c r="G160" s="99" t="str">
        <f t="shared" si="3"/>
        <v/>
      </c>
    </row>
    <row r="161" spans="1:7" outlineLevel="1" x14ac:dyDescent="0.35">
      <c r="A161" s="21" t="s">
        <v>3244</v>
      </c>
      <c r="B161" s="50" t="s">
        <v>660</v>
      </c>
      <c r="C161" s="560"/>
      <c r="D161" s="85"/>
      <c r="F161" s="99" t="str">
        <f t="shared" si="2"/>
        <v/>
      </c>
      <c r="G161" s="99" t="str">
        <f t="shared" si="3"/>
        <v/>
      </c>
    </row>
    <row r="162" spans="1:7" outlineLevel="1" x14ac:dyDescent="0.35">
      <c r="A162" s="21" t="s">
        <v>3245</v>
      </c>
      <c r="B162" s="50" t="s">
        <v>662</v>
      </c>
      <c r="C162" s="560"/>
      <c r="D162" s="85"/>
      <c r="F162" s="99" t="str">
        <f t="shared" si="2"/>
        <v/>
      </c>
      <c r="G162" s="99" t="str">
        <f t="shared" si="3"/>
        <v/>
      </c>
    </row>
    <row r="163" spans="1:7" outlineLevel="1" x14ac:dyDescent="0.35">
      <c r="A163" s="21" t="s">
        <v>3246</v>
      </c>
      <c r="B163" s="50" t="s">
        <v>664</v>
      </c>
      <c r="C163" s="560"/>
      <c r="D163" s="85"/>
      <c r="F163" s="99" t="str">
        <f t="shared" si="2"/>
        <v/>
      </c>
      <c r="G163" s="99" t="str">
        <f t="shared" si="3"/>
        <v/>
      </c>
    </row>
    <row r="164" spans="1:7" outlineLevel="1" x14ac:dyDescent="0.35">
      <c r="A164" s="21" t="s">
        <v>3247</v>
      </c>
      <c r="B164" s="50"/>
      <c r="F164" s="47"/>
      <c r="G164" s="47"/>
    </row>
    <row r="165" spans="1:7" outlineLevel="1" x14ac:dyDescent="0.35">
      <c r="A165" s="21" t="s">
        <v>3248</v>
      </c>
      <c r="B165" s="50"/>
      <c r="F165" s="47"/>
      <c r="G165" s="47"/>
    </row>
    <row r="166" spans="1:7" outlineLevel="1" x14ac:dyDescent="0.35">
      <c r="A166" s="21" t="s">
        <v>3249</v>
      </c>
      <c r="B166" s="50"/>
      <c r="F166" s="47"/>
      <c r="G166" s="47"/>
    </row>
    <row r="167" spans="1:7" ht="15" customHeight="1" x14ac:dyDescent="0.35">
      <c r="A167" s="39"/>
      <c r="B167" s="40" t="s">
        <v>3250</v>
      </c>
      <c r="C167" s="39" t="s">
        <v>601</v>
      </c>
      <c r="D167" s="39" t="s">
        <v>602</v>
      </c>
      <c r="E167" s="41"/>
      <c r="F167" s="39" t="s">
        <v>1639</v>
      </c>
      <c r="G167" s="39" t="s">
        <v>603</v>
      </c>
    </row>
    <row r="168" spans="1:7" x14ac:dyDescent="0.35">
      <c r="A168" s="21" t="s">
        <v>3251</v>
      </c>
      <c r="B168" s="21" t="s">
        <v>634</v>
      </c>
      <c r="C168" s="94"/>
      <c r="G168" s="21"/>
    </row>
    <row r="169" spans="1:7" x14ac:dyDescent="0.35">
      <c r="G169" s="21"/>
    </row>
    <row r="170" spans="1:7" x14ac:dyDescent="0.35">
      <c r="B170" s="37" t="s">
        <v>635</v>
      </c>
      <c r="G170" s="21"/>
    </row>
    <row r="171" spans="1:7" x14ac:dyDescent="0.35">
      <c r="A171" s="21" t="s">
        <v>3252</v>
      </c>
      <c r="B171" s="21" t="s">
        <v>637</v>
      </c>
      <c r="C171" s="560"/>
      <c r="D171" s="85"/>
      <c r="F171" s="99" t="str">
        <f>IF($C$179=0,"",IF(C171="[Mark as ND1 if not relevant]","",C171/$C$179))</f>
        <v/>
      </c>
      <c r="G171" s="99" t="str">
        <f>IF($D$179=0,"",IF(D171="[Mark as ND1 if not relevant]","",D171/$D$179))</f>
        <v/>
      </c>
    </row>
    <row r="172" spans="1:7" x14ac:dyDescent="0.35">
      <c r="A172" s="21" t="s">
        <v>3253</v>
      </c>
      <c r="B172" s="21" t="s">
        <v>639</v>
      </c>
      <c r="C172" s="560"/>
      <c r="D172" s="85"/>
      <c r="F172" s="99" t="str">
        <f t="shared" ref="F172:F178" si="4">IF($C$179=0,"",IF(C172="[Mark as ND1 if not relevant]","",C172/$C$179))</f>
        <v/>
      </c>
      <c r="G172" s="99" t="str">
        <f t="shared" ref="G172:G178" si="5">IF($D$179=0,"",IF(D172="[Mark as ND1 if not relevant]","",D172/$D$179))</f>
        <v/>
      </c>
    </row>
    <row r="173" spans="1:7" x14ac:dyDescent="0.35">
      <c r="A173" s="21" t="s">
        <v>3254</v>
      </c>
      <c r="B173" s="21" t="s">
        <v>641</v>
      </c>
      <c r="C173" s="560"/>
      <c r="D173" s="85"/>
      <c r="F173" s="99" t="str">
        <f t="shared" si="4"/>
        <v/>
      </c>
      <c r="G173" s="99" t="str">
        <f t="shared" si="5"/>
        <v/>
      </c>
    </row>
    <row r="174" spans="1:7" x14ac:dyDescent="0.35">
      <c r="A174" s="21" t="s">
        <v>3255</v>
      </c>
      <c r="B174" s="21" t="s">
        <v>643</v>
      </c>
      <c r="C174" s="560"/>
      <c r="D174" s="85"/>
      <c r="F174" s="99" t="str">
        <f t="shared" si="4"/>
        <v/>
      </c>
      <c r="G174" s="99" t="str">
        <f t="shared" si="5"/>
        <v/>
      </c>
    </row>
    <row r="175" spans="1:7" x14ac:dyDescent="0.35">
      <c r="A175" s="21" t="s">
        <v>3256</v>
      </c>
      <c r="B175" s="21" t="s">
        <v>645</v>
      </c>
      <c r="C175" s="560"/>
      <c r="D175" s="85"/>
      <c r="F175" s="99" t="str">
        <f t="shared" si="4"/>
        <v/>
      </c>
      <c r="G175" s="99" t="str">
        <f t="shared" si="5"/>
        <v/>
      </c>
    </row>
    <row r="176" spans="1:7" x14ac:dyDescent="0.35">
      <c r="A176" s="21" t="s">
        <v>3257</v>
      </c>
      <c r="B176" s="21" t="s">
        <v>647</v>
      </c>
      <c r="C176" s="560"/>
      <c r="D176" s="85"/>
      <c r="F176" s="99" t="str">
        <f t="shared" si="4"/>
        <v/>
      </c>
      <c r="G176" s="99" t="str">
        <f t="shared" si="5"/>
        <v/>
      </c>
    </row>
    <row r="177" spans="1:7" x14ac:dyDescent="0.35">
      <c r="A177" s="21" t="s">
        <v>3258</v>
      </c>
      <c r="B177" s="21" t="s">
        <v>649</v>
      </c>
      <c r="C177" s="560"/>
      <c r="D177" s="85"/>
      <c r="F177" s="99" t="str">
        <f t="shared" si="4"/>
        <v/>
      </c>
      <c r="G177" s="99" t="str">
        <f t="shared" si="5"/>
        <v/>
      </c>
    </row>
    <row r="178" spans="1:7" x14ac:dyDescent="0.35">
      <c r="A178" s="21" t="s">
        <v>3259</v>
      </c>
      <c r="B178" s="21" t="s">
        <v>651</v>
      </c>
      <c r="C178" s="560"/>
      <c r="D178" s="85"/>
      <c r="F178" s="99" t="str">
        <f t="shared" si="4"/>
        <v/>
      </c>
      <c r="G178" s="99" t="str">
        <f t="shared" si="5"/>
        <v/>
      </c>
    </row>
    <row r="179" spans="1:7" x14ac:dyDescent="0.35">
      <c r="A179" s="21" t="s">
        <v>3260</v>
      </c>
      <c r="B179" s="48" t="s">
        <v>87</v>
      </c>
      <c r="C179" s="560">
        <f>SUM(C171:C178)</f>
        <v>0</v>
      </c>
      <c r="D179" s="85">
        <f>SUM(D171:D178)</f>
        <v>0</v>
      </c>
      <c r="F179" s="94">
        <f>SUM(F171:F178)</f>
        <v>0</v>
      </c>
      <c r="G179" s="94">
        <f>SUM(G171:G178)</f>
        <v>0</v>
      </c>
    </row>
    <row r="180" spans="1:7" outlineLevel="1" x14ac:dyDescent="0.35">
      <c r="A180" s="21" t="s">
        <v>3261</v>
      </c>
      <c r="B180" s="50" t="s">
        <v>654</v>
      </c>
      <c r="C180" s="560"/>
      <c r="D180" s="85"/>
      <c r="F180" s="99" t="str">
        <f t="shared" ref="F180:F185" si="6">IF($C$179=0,"",IF(C180="[for completion]","",C180/$C$179))</f>
        <v/>
      </c>
      <c r="G180" s="99" t="str">
        <f t="shared" ref="G180:G185" si="7">IF($D$179=0,"",IF(D180="[for completion]","",D180/$D$179))</f>
        <v/>
      </c>
    </row>
    <row r="181" spans="1:7" outlineLevel="1" x14ac:dyDescent="0.35">
      <c r="A181" s="21" t="s">
        <v>3262</v>
      </c>
      <c r="B181" s="50" t="s">
        <v>656</v>
      </c>
      <c r="C181" s="560"/>
      <c r="D181" s="85"/>
      <c r="F181" s="99" t="str">
        <f t="shared" si="6"/>
        <v/>
      </c>
      <c r="G181" s="99" t="str">
        <f t="shared" si="7"/>
        <v/>
      </c>
    </row>
    <row r="182" spans="1:7" outlineLevel="1" x14ac:dyDescent="0.35">
      <c r="A182" s="21" t="s">
        <v>3263</v>
      </c>
      <c r="B182" s="50" t="s">
        <v>658</v>
      </c>
      <c r="C182" s="560"/>
      <c r="D182" s="85"/>
      <c r="F182" s="99" t="str">
        <f t="shared" si="6"/>
        <v/>
      </c>
      <c r="G182" s="99" t="str">
        <f t="shared" si="7"/>
        <v/>
      </c>
    </row>
    <row r="183" spans="1:7" outlineLevel="1" x14ac:dyDescent="0.35">
      <c r="A183" s="21" t="s">
        <v>3264</v>
      </c>
      <c r="B183" s="50" t="s">
        <v>660</v>
      </c>
      <c r="C183" s="560"/>
      <c r="D183" s="85"/>
      <c r="F183" s="99" t="str">
        <f t="shared" si="6"/>
        <v/>
      </c>
      <c r="G183" s="99" t="str">
        <f t="shared" si="7"/>
        <v/>
      </c>
    </row>
    <row r="184" spans="1:7" outlineLevel="1" x14ac:dyDescent="0.35">
      <c r="A184" s="21" t="s">
        <v>3265</v>
      </c>
      <c r="B184" s="50" t="s">
        <v>662</v>
      </c>
      <c r="C184" s="560"/>
      <c r="D184" s="85"/>
      <c r="F184" s="99" t="str">
        <f t="shared" si="6"/>
        <v/>
      </c>
      <c r="G184" s="99" t="str">
        <f t="shared" si="7"/>
        <v/>
      </c>
    </row>
    <row r="185" spans="1:7" outlineLevel="1" x14ac:dyDescent="0.35">
      <c r="A185" s="21" t="s">
        <v>3266</v>
      </c>
      <c r="B185" s="50" t="s">
        <v>664</v>
      </c>
      <c r="C185" s="560"/>
      <c r="D185" s="85"/>
      <c r="F185" s="99" t="str">
        <f t="shared" si="6"/>
        <v/>
      </c>
      <c r="G185" s="99" t="str">
        <f t="shared" si="7"/>
        <v/>
      </c>
    </row>
    <row r="186" spans="1:7" outlineLevel="1" x14ac:dyDescent="0.35">
      <c r="A186" s="21" t="s">
        <v>3267</v>
      </c>
      <c r="B186" s="50"/>
      <c r="F186" s="47"/>
      <c r="G186" s="47"/>
    </row>
    <row r="187" spans="1:7" outlineLevel="1" x14ac:dyDescent="0.35">
      <c r="A187" s="21" t="s">
        <v>3268</v>
      </c>
      <c r="B187" s="50"/>
      <c r="F187" s="47"/>
      <c r="G187" s="47"/>
    </row>
    <row r="188" spans="1:7" outlineLevel="1" x14ac:dyDescent="0.35">
      <c r="A188" s="21" t="s">
        <v>3269</v>
      </c>
      <c r="B188" s="50"/>
      <c r="F188" s="47"/>
      <c r="G188" s="47"/>
    </row>
    <row r="189" spans="1:7" ht="15" customHeight="1" x14ac:dyDescent="0.35">
      <c r="A189" s="39"/>
      <c r="B189" s="40" t="s">
        <v>3270</v>
      </c>
      <c r="C189" s="39" t="s">
        <v>1639</v>
      </c>
      <c r="D189" s="39" t="s">
        <v>3271</v>
      </c>
      <c r="E189" s="41"/>
      <c r="F189" s="39"/>
      <c r="G189" s="39"/>
    </row>
    <row r="190" spans="1:7" x14ac:dyDescent="0.35">
      <c r="A190" s="21" t="s">
        <v>3272</v>
      </c>
      <c r="B190" s="37"/>
      <c r="C190" s="94"/>
      <c r="D190" s="560"/>
      <c r="E190" s="94"/>
      <c r="F190" s="94"/>
      <c r="G190" s="56"/>
    </row>
    <row r="191" spans="1:7" x14ac:dyDescent="0.35">
      <c r="A191" s="21" t="s">
        <v>3273</v>
      </c>
      <c r="B191" s="37"/>
      <c r="C191" s="94"/>
      <c r="D191" s="560"/>
      <c r="E191" s="94"/>
      <c r="F191" s="94"/>
      <c r="G191" s="56"/>
    </row>
    <row r="192" spans="1:7" x14ac:dyDescent="0.35">
      <c r="A192" s="21" t="s">
        <v>3274</v>
      </c>
      <c r="B192" s="37"/>
      <c r="C192" s="94"/>
      <c r="D192" s="560"/>
      <c r="E192" s="56"/>
      <c r="F192" s="56"/>
      <c r="G192" s="56"/>
    </row>
    <row r="193" spans="1:7" x14ac:dyDescent="0.35">
      <c r="A193" s="21" t="s">
        <v>3275</v>
      </c>
      <c r="B193" s="37"/>
      <c r="C193" s="94"/>
      <c r="D193" s="560"/>
      <c r="E193" s="56"/>
      <c r="F193" s="56"/>
      <c r="G193" s="56"/>
    </row>
    <row r="194" spans="1:7" x14ac:dyDescent="0.35">
      <c r="A194" s="21" t="s">
        <v>3276</v>
      </c>
      <c r="B194" s="37"/>
      <c r="C194" s="94"/>
      <c r="D194" s="560"/>
      <c r="E194" s="56"/>
      <c r="F194" s="56"/>
      <c r="G194" s="56"/>
    </row>
    <row r="195" spans="1:7" x14ac:dyDescent="0.35">
      <c r="A195" s="21" t="s">
        <v>3277</v>
      </c>
      <c r="B195" s="37"/>
      <c r="C195" s="94"/>
      <c r="D195" s="560"/>
      <c r="E195" s="56"/>
      <c r="F195" s="56"/>
      <c r="G195" s="56"/>
    </row>
    <row r="196" spans="1:7" x14ac:dyDescent="0.35">
      <c r="A196" s="21" t="s">
        <v>3278</v>
      </c>
      <c r="B196" s="37"/>
      <c r="C196" s="94"/>
      <c r="D196" s="560"/>
      <c r="E196" s="56"/>
      <c r="F196" s="56"/>
      <c r="G196" s="56"/>
    </row>
    <row r="197" spans="1:7" x14ac:dyDescent="0.35">
      <c r="A197" s="21" t="s">
        <v>3279</v>
      </c>
      <c r="B197" s="37"/>
      <c r="C197" s="94"/>
      <c r="D197" s="560"/>
      <c r="E197" s="56"/>
      <c r="F197" s="56"/>
    </row>
    <row r="198" spans="1:7" x14ac:dyDescent="0.35">
      <c r="A198" s="21" t="s">
        <v>3280</v>
      </c>
      <c r="B198" s="37"/>
      <c r="C198" s="94"/>
      <c r="D198" s="560"/>
      <c r="E198" s="56"/>
      <c r="F198" s="56"/>
    </row>
    <row r="199" spans="1:7" x14ac:dyDescent="0.35">
      <c r="A199" s="21" t="s">
        <v>3281</v>
      </c>
      <c r="B199" s="37"/>
      <c r="C199" s="94"/>
      <c r="D199" s="560"/>
      <c r="E199" s="56"/>
      <c r="F199" s="56"/>
    </row>
    <row r="200" spans="1:7" x14ac:dyDescent="0.35">
      <c r="A200" s="21" t="s">
        <v>3282</v>
      </c>
      <c r="B200" s="37"/>
      <c r="C200" s="94"/>
      <c r="D200" s="560"/>
      <c r="E200" s="56"/>
      <c r="F200" s="56"/>
    </row>
    <row r="201" spans="1:7" x14ac:dyDescent="0.35">
      <c r="A201" s="21" t="s">
        <v>3283</v>
      </c>
      <c r="B201" s="37"/>
      <c r="C201" s="94"/>
      <c r="D201" s="560"/>
      <c r="E201" s="56"/>
      <c r="F201" s="56"/>
    </row>
    <row r="202" spans="1:7" x14ac:dyDescent="0.35">
      <c r="A202" s="21" t="s">
        <v>3284</v>
      </c>
      <c r="B202" s="37"/>
      <c r="C202" s="94"/>
      <c r="D202" s="560"/>
    </row>
    <row r="203" spans="1:7" x14ac:dyDescent="0.35">
      <c r="A203" s="21" t="s">
        <v>3285</v>
      </c>
      <c r="B203" s="37"/>
      <c r="C203" s="94"/>
      <c r="D203" s="560"/>
    </row>
    <row r="204" spans="1:7" x14ac:dyDescent="0.35">
      <c r="A204" s="21" t="s">
        <v>3286</v>
      </c>
      <c r="B204" s="37"/>
      <c r="C204" s="94"/>
      <c r="D204" s="560"/>
    </row>
    <row r="205" spans="1:7" x14ac:dyDescent="0.35">
      <c r="A205" s="21" t="s">
        <v>3287</v>
      </c>
      <c r="B205" s="37"/>
      <c r="C205" s="94"/>
      <c r="D205" s="560"/>
    </row>
    <row r="206" spans="1:7" x14ac:dyDescent="0.35">
      <c r="A206" s="21" t="s">
        <v>3288</v>
      </c>
      <c r="B206" s="37"/>
      <c r="C206" s="94"/>
      <c r="D206" s="560"/>
    </row>
    <row r="207" spans="1:7" outlineLevel="1" x14ac:dyDescent="0.35">
      <c r="A207" s="21" t="s">
        <v>3289</v>
      </c>
    </row>
    <row r="208" spans="1:7" outlineLevel="1" x14ac:dyDescent="0.35">
      <c r="A208" s="21" t="s">
        <v>3290</v>
      </c>
    </row>
    <row r="209" spans="1:7" outlineLevel="1" x14ac:dyDescent="0.35">
      <c r="A209" s="21" t="s">
        <v>3291</v>
      </c>
    </row>
    <row r="210" spans="1:7" outlineLevel="1" x14ac:dyDescent="0.35">
      <c r="A210" s="21" t="s">
        <v>3292</v>
      </c>
    </row>
    <row r="211" spans="1:7" outlineLevel="1" x14ac:dyDescent="0.35">
      <c r="A211" s="21" t="s">
        <v>3293</v>
      </c>
    </row>
    <row r="212" spans="1:7" x14ac:dyDescent="0.35">
      <c r="A212" s="39"/>
      <c r="B212" s="40" t="s">
        <v>3294</v>
      </c>
      <c r="C212" s="39" t="s">
        <v>1639</v>
      </c>
      <c r="D212" s="39" t="s">
        <v>3271</v>
      </c>
      <c r="E212" s="41"/>
      <c r="F212" s="39"/>
      <c r="G212" s="39"/>
    </row>
    <row r="213" spans="1:7" x14ac:dyDescent="0.35">
      <c r="A213" s="581" t="s">
        <v>3295</v>
      </c>
      <c r="B213" s="681" t="s">
        <v>2543</v>
      </c>
      <c r="C213" s="682" t="s">
        <v>2544</v>
      </c>
      <c r="D213" s="560" t="s">
        <v>2544</v>
      </c>
    </row>
    <row r="214" spans="1:7" x14ac:dyDescent="0.35">
      <c r="A214" s="581" t="s">
        <v>3296</v>
      </c>
      <c r="B214" s="681" t="s">
        <v>2543</v>
      </c>
      <c r="C214" s="682" t="s">
        <v>2544</v>
      </c>
      <c r="D214" s="560" t="s">
        <v>2544</v>
      </c>
    </row>
    <row r="215" spans="1:7" x14ac:dyDescent="0.35">
      <c r="A215" s="581" t="s">
        <v>3297</v>
      </c>
      <c r="B215" s="681" t="s">
        <v>2543</v>
      </c>
      <c r="C215" s="682" t="s">
        <v>2544</v>
      </c>
      <c r="D215" s="560" t="s">
        <v>2544</v>
      </c>
    </row>
    <row r="216" spans="1:7" x14ac:dyDescent="0.35">
      <c r="A216" s="581" t="s">
        <v>3298</v>
      </c>
      <c r="B216" s="681" t="s">
        <v>2543</v>
      </c>
      <c r="C216" s="682" t="s">
        <v>2544</v>
      </c>
      <c r="D216" s="560" t="s">
        <v>2544</v>
      </c>
    </row>
    <row r="217" spans="1:7" x14ac:dyDescent="0.35">
      <c r="A217" s="581" t="s">
        <v>3299</v>
      </c>
      <c r="B217" s="681" t="s">
        <v>2543</v>
      </c>
      <c r="C217" s="682" t="s">
        <v>2544</v>
      </c>
      <c r="D217" s="560" t="s">
        <v>2544</v>
      </c>
    </row>
    <row r="218" spans="1:7" x14ac:dyDescent="0.35">
      <c r="A218" s="581" t="s">
        <v>3300</v>
      </c>
      <c r="B218" s="681" t="s">
        <v>2543</v>
      </c>
      <c r="C218" s="682" t="s">
        <v>2544</v>
      </c>
      <c r="D218" s="560" t="s">
        <v>2544</v>
      </c>
    </row>
    <row r="219" spans="1:7" x14ac:dyDescent="0.35">
      <c r="A219" s="581" t="s">
        <v>3301</v>
      </c>
      <c r="B219" s="681" t="s">
        <v>2543</v>
      </c>
      <c r="C219" s="682" t="s">
        <v>2544</v>
      </c>
      <c r="D219" s="560" t="s">
        <v>2544</v>
      </c>
    </row>
    <row r="220" spans="1:7" x14ac:dyDescent="0.35">
      <c r="A220" s="581" t="s">
        <v>3302</v>
      </c>
      <c r="B220" s="681" t="s">
        <v>2543</v>
      </c>
      <c r="C220" s="682" t="s">
        <v>2544</v>
      </c>
      <c r="D220" s="560" t="s">
        <v>2544</v>
      </c>
    </row>
    <row r="221" spans="1:7" x14ac:dyDescent="0.35">
      <c r="A221" s="581" t="s">
        <v>3303</v>
      </c>
      <c r="B221" s="681" t="s">
        <v>2543</v>
      </c>
      <c r="C221" s="682" t="s">
        <v>2544</v>
      </c>
      <c r="D221" s="560" t="s">
        <v>2544</v>
      </c>
    </row>
    <row r="222" spans="1:7" x14ac:dyDescent="0.35">
      <c r="A222" s="581" t="s">
        <v>3304</v>
      </c>
      <c r="B222" s="681" t="s">
        <v>2543</v>
      </c>
      <c r="C222" s="682" t="s">
        <v>2544</v>
      </c>
      <c r="D222" s="560" t="s">
        <v>2544</v>
      </c>
    </row>
    <row r="223" spans="1:7" x14ac:dyDescent="0.35">
      <c r="A223" s="581" t="s">
        <v>3305</v>
      </c>
      <c r="B223" s="681" t="s">
        <v>2543</v>
      </c>
      <c r="C223" s="682" t="s">
        <v>2544</v>
      </c>
      <c r="D223" s="560" t="s">
        <v>2544</v>
      </c>
    </row>
    <row r="224" spans="1:7" x14ac:dyDescent="0.35">
      <c r="A224" s="581" t="s">
        <v>3306</v>
      </c>
      <c r="B224" s="681" t="s">
        <v>2543</v>
      </c>
      <c r="C224" s="682" t="s">
        <v>2544</v>
      </c>
      <c r="D224" s="560" t="s">
        <v>2544</v>
      </c>
    </row>
    <row r="225" spans="1:7" x14ac:dyDescent="0.35">
      <c r="A225" s="581" t="s">
        <v>3307</v>
      </c>
      <c r="B225" s="681" t="s">
        <v>2543</v>
      </c>
      <c r="C225" s="682" t="s">
        <v>2544</v>
      </c>
      <c r="D225" s="560" t="s">
        <v>2544</v>
      </c>
    </row>
    <row r="226" spans="1:7" x14ac:dyDescent="0.35">
      <c r="A226" s="581" t="s">
        <v>3308</v>
      </c>
      <c r="B226" s="681" t="s">
        <v>2543</v>
      </c>
      <c r="C226" s="682" t="s">
        <v>2544</v>
      </c>
      <c r="D226" s="560" t="s">
        <v>2544</v>
      </c>
    </row>
    <row r="227" spans="1:7" x14ac:dyDescent="0.35">
      <c r="A227" s="581" t="s">
        <v>3309</v>
      </c>
      <c r="B227" s="681" t="s">
        <v>2543</v>
      </c>
      <c r="C227" s="682" t="s">
        <v>2544</v>
      </c>
      <c r="D227" s="560" t="s">
        <v>2544</v>
      </c>
    </row>
    <row r="228" spans="1:7" x14ac:dyDescent="0.35">
      <c r="A228" s="581" t="s">
        <v>3310</v>
      </c>
      <c r="B228" s="681" t="s">
        <v>2543</v>
      </c>
      <c r="C228" s="682" t="s">
        <v>2544</v>
      </c>
      <c r="D228" s="560" t="s">
        <v>2544</v>
      </c>
    </row>
    <row r="229" spans="1:7" x14ac:dyDescent="0.35">
      <c r="A229" s="581" t="s">
        <v>3311</v>
      </c>
      <c r="B229" s="681" t="s">
        <v>2543</v>
      </c>
      <c r="C229" s="682" t="s">
        <v>2544</v>
      </c>
      <c r="D229" s="560" t="s">
        <v>2544</v>
      </c>
    </row>
    <row r="230" spans="1:7" x14ac:dyDescent="0.35">
      <c r="A230" s="21" t="s">
        <v>3312</v>
      </c>
      <c r="B230" s="681"/>
      <c r="C230" s="682"/>
      <c r="D230" s="560"/>
    </row>
    <row r="231" spans="1:7" x14ac:dyDescent="0.35">
      <c r="A231" s="21" t="s">
        <v>3313</v>
      </c>
      <c r="B231" s="681"/>
      <c r="C231" s="682"/>
      <c r="D231" s="560"/>
    </row>
    <row r="232" spans="1:7" x14ac:dyDescent="0.35">
      <c r="A232" s="21" t="s">
        <v>3314</v>
      </c>
      <c r="B232" s="681"/>
      <c r="C232" s="682"/>
      <c r="D232" s="560"/>
    </row>
    <row r="233" spans="1:7" x14ac:dyDescent="0.35">
      <c r="A233" s="21" t="s">
        <v>3315</v>
      </c>
      <c r="B233" s="681"/>
      <c r="C233" s="682"/>
      <c r="D233" s="560"/>
    </row>
    <row r="234" spans="1:7" x14ac:dyDescent="0.35">
      <c r="A234" s="21" t="s">
        <v>3316</v>
      </c>
      <c r="B234" s="681"/>
      <c r="C234" s="682"/>
      <c r="D234" s="560"/>
    </row>
    <row r="235" spans="1:7" x14ac:dyDescent="0.35">
      <c r="A235" s="39"/>
      <c r="B235" s="40" t="s">
        <v>3317</v>
      </c>
      <c r="C235" s="39" t="s">
        <v>1639</v>
      </c>
      <c r="D235" s="39" t="s">
        <v>3271</v>
      </c>
      <c r="E235" s="41"/>
      <c r="F235" s="39"/>
      <c r="G235" s="39"/>
    </row>
    <row r="236" spans="1:7" x14ac:dyDescent="0.35">
      <c r="A236" s="581" t="s">
        <v>3318</v>
      </c>
      <c r="B236" s="681" t="s">
        <v>2543</v>
      </c>
      <c r="C236" s="682" t="s">
        <v>2544</v>
      </c>
      <c r="D236" s="560" t="s">
        <v>2544</v>
      </c>
    </row>
    <row r="237" spans="1:7" x14ac:dyDescent="0.35">
      <c r="A237" s="581" t="s">
        <v>3319</v>
      </c>
      <c r="B237" s="681" t="s">
        <v>2543</v>
      </c>
      <c r="C237" s="682" t="s">
        <v>2544</v>
      </c>
      <c r="D237" s="560" t="s">
        <v>2544</v>
      </c>
    </row>
    <row r="238" spans="1:7" x14ac:dyDescent="0.35">
      <c r="A238" s="581" t="s">
        <v>3320</v>
      </c>
      <c r="B238" s="681" t="s">
        <v>2543</v>
      </c>
      <c r="C238" s="682" t="s">
        <v>2544</v>
      </c>
      <c r="D238" s="560" t="s">
        <v>2544</v>
      </c>
    </row>
    <row r="239" spans="1:7" x14ac:dyDescent="0.35">
      <c r="A239" s="581" t="s">
        <v>3321</v>
      </c>
      <c r="B239" s="681" t="s">
        <v>2543</v>
      </c>
      <c r="C239" s="682" t="s">
        <v>2544</v>
      </c>
      <c r="D239" s="560" t="s">
        <v>2544</v>
      </c>
    </row>
    <row r="240" spans="1:7" x14ac:dyDescent="0.35">
      <c r="A240" s="581" t="s">
        <v>3322</v>
      </c>
      <c r="B240" s="681" t="s">
        <v>2543</v>
      </c>
      <c r="C240" s="682" t="s">
        <v>2544</v>
      </c>
      <c r="D240" s="560" t="s">
        <v>2544</v>
      </c>
    </row>
    <row r="241" spans="1:4" x14ac:dyDescent="0.35">
      <c r="A241" s="581" t="s">
        <v>3323</v>
      </c>
      <c r="B241" s="681" t="s">
        <v>2543</v>
      </c>
      <c r="C241" s="682" t="s">
        <v>2544</v>
      </c>
      <c r="D241" s="560" t="s">
        <v>2544</v>
      </c>
    </row>
    <row r="242" spans="1:4" x14ac:dyDescent="0.35">
      <c r="A242" s="581" t="s">
        <v>3324</v>
      </c>
      <c r="B242" s="681" t="s">
        <v>2543</v>
      </c>
      <c r="C242" s="682" t="s">
        <v>2544</v>
      </c>
      <c r="D242" s="560" t="s">
        <v>2544</v>
      </c>
    </row>
    <row r="243" spans="1:4" x14ac:dyDescent="0.35">
      <c r="A243" s="581" t="s">
        <v>3325</v>
      </c>
      <c r="B243" s="681" t="s">
        <v>2543</v>
      </c>
      <c r="C243" s="682" t="s">
        <v>2544</v>
      </c>
      <c r="D243" s="560" t="s">
        <v>2544</v>
      </c>
    </row>
    <row r="244" spans="1:4" x14ac:dyDescent="0.35">
      <c r="A244" s="581" t="s">
        <v>3326</v>
      </c>
      <c r="B244" s="681" t="s">
        <v>2543</v>
      </c>
      <c r="C244" s="682" t="s">
        <v>2544</v>
      </c>
      <c r="D244" s="560" t="s">
        <v>2544</v>
      </c>
    </row>
    <row r="245" spans="1:4" x14ac:dyDescent="0.35">
      <c r="A245" s="581" t="s">
        <v>3327</v>
      </c>
      <c r="B245" s="681" t="s">
        <v>2543</v>
      </c>
      <c r="C245" s="682" t="s">
        <v>2544</v>
      </c>
      <c r="D245" s="560" t="s">
        <v>2544</v>
      </c>
    </row>
    <row r="246" spans="1:4" x14ac:dyDescent="0.35">
      <c r="A246" s="581" t="s">
        <v>3328</v>
      </c>
      <c r="B246" s="681" t="s">
        <v>2543</v>
      </c>
      <c r="C246" s="682" t="s">
        <v>2544</v>
      </c>
      <c r="D246" s="560" t="s">
        <v>2544</v>
      </c>
    </row>
    <row r="247" spans="1:4" x14ac:dyDescent="0.35">
      <c r="A247" s="581" t="s">
        <v>3329</v>
      </c>
      <c r="B247" s="681" t="s">
        <v>2543</v>
      </c>
      <c r="C247" s="682" t="s">
        <v>2544</v>
      </c>
      <c r="D247" s="560" t="s">
        <v>2544</v>
      </c>
    </row>
    <row r="248" spans="1:4" x14ac:dyDescent="0.35">
      <c r="A248" s="581" t="s">
        <v>3330</v>
      </c>
      <c r="B248" s="681" t="s">
        <v>2543</v>
      </c>
      <c r="C248" s="682" t="s">
        <v>2544</v>
      </c>
      <c r="D248" s="560" t="s">
        <v>2544</v>
      </c>
    </row>
    <row r="249" spans="1:4" x14ac:dyDescent="0.35">
      <c r="A249" s="581" t="s">
        <v>3331</v>
      </c>
      <c r="B249" s="681" t="s">
        <v>2543</v>
      </c>
      <c r="C249" s="682" t="s">
        <v>2544</v>
      </c>
      <c r="D249" s="560" t="s">
        <v>2544</v>
      </c>
    </row>
    <row r="250" spans="1:4" x14ac:dyDescent="0.35">
      <c r="A250" s="581" t="s">
        <v>3332</v>
      </c>
      <c r="B250" s="681" t="s">
        <v>2543</v>
      </c>
      <c r="C250" s="682" t="s">
        <v>2544</v>
      </c>
      <c r="D250" s="560" t="s">
        <v>2544</v>
      </c>
    </row>
    <row r="251" spans="1:4" x14ac:dyDescent="0.35">
      <c r="A251" s="581" t="s">
        <v>3333</v>
      </c>
      <c r="B251" s="681" t="s">
        <v>2543</v>
      </c>
      <c r="C251" s="682" t="s">
        <v>2544</v>
      </c>
      <c r="D251" s="560" t="s">
        <v>2544</v>
      </c>
    </row>
    <row r="252" spans="1:4" x14ac:dyDescent="0.35">
      <c r="A252" s="581" t="s">
        <v>3334</v>
      </c>
      <c r="B252" s="681" t="s">
        <v>2543</v>
      </c>
      <c r="C252" s="682" t="s">
        <v>2544</v>
      </c>
      <c r="D252" s="560" t="s">
        <v>2544</v>
      </c>
    </row>
    <row r="253" spans="1:4" x14ac:dyDescent="0.35">
      <c r="A253" s="21" t="s">
        <v>3335</v>
      </c>
    </row>
    <row r="254" spans="1:4" x14ac:dyDescent="0.35">
      <c r="A254" s="21" t="s">
        <v>3336</v>
      </c>
    </row>
    <row r="255" spans="1:4" x14ac:dyDescent="0.35">
      <c r="A255" s="21" t="s">
        <v>3337</v>
      </c>
    </row>
    <row r="256" spans="1:4" x14ac:dyDescent="0.35">
      <c r="A256" s="21" t="s">
        <v>3338</v>
      </c>
    </row>
    <row r="257" spans="1:1" x14ac:dyDescent="0.35">
      <c r="A257" s="21" t="s">
        <v>3339</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2F405017-CD2D-4A01-B362-5B393FF47481}"/>
    <hyperlink ref="B80" location="'2. Harmonised Glossary'!A9" display="Breakdown by Interest Rate" xr:uid="{D2A880F8-79DF-45F2-BE48-280257C136B1}"/>
    <hyperlink ref="B110" location="'C. HTT Harmonised Glossary'!B19" display="7. Non-Performing Loans (NPLs)" xr:uid="{82F0A99C-C58D-4EDD-8F74-0B97762E668D}"/>
    <hyperlink ref="B145" location="'2. Harmonised Glossary'!A288" display="Loan to Value (LTV) Information - Un-indexed" xr:uid="{4D031993-754D-4427-8983-34795BB5B568}"/>
    <hyperlink ref="B167" location="'2. Harmonised Glossary'!A11" display="Loan to Value (LTV) Information - Indexed" xr:uid="{8A52EB30-F96B-483E-A749-C60D69A373DE}"/>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6">
    <tabColor rgb="FFE36E00"/>
  </sheetPr>
  <dimension ref="A1:C403"/>
  <sheetViews>
    <sheetView zoomScale="80" zoomScaleNormal="80" workbookViewId="0">
      <selection activeCell="B11" sqref="B11"/>
    </sheetView>
  </sheetViews>
  <sheetFormatPr baseColWidth="10" defaultColWidth="11.453125" defaultRowHeight="14.5" outlineLevelRow="1" x14ac:dyDescent="0.35"/>
  <cols>
    <col min="1" max="1" width="16.26953125" customWidth="1"/>
    <col min="2" max="2" width="89.81640625" style="21" bestFit="1" customWidth="1"/>
    <col min="3" max="3" width="134.7265625" customWidth="1"/>
  </cols>
  <sheetData>
    <row r="1" spans="1:3" ht="31" x14ac:dyDescent="0.35">
      <c r="A1" s="18" t="s">
        <v>916</v>
      </c>
      <c r="B1" s="18"/>
      <c r="C1" s="566" t="s">
        <v>2741</v>
      </c>
    </row>
    <row r="2" spans="1:3" x14ac:dyDescent="0.35">
      <c r="B2" s="19"/>
      <c r="C2" s="19"/>
    </row>
    <row r="3" spans="1:3" x14ac:dyDescent="0.35">
      <c r="A3" s="663" t="s">
        <v>917</v>
      </c>
      <c r="B3" s="664"/>
      <c r="C3" s="19"/>
    </row>
    <row r="4" spans="1:3" x14ac:dyDescent="0.35">
      <c r="C4" s="19"/>
    </row>
    <row r="5" spans="1:3" ht="18.5" x14ac:dyDescent="0.35">
      <c r="A5" s="32" t="s">
        <v>31</v>
      </c>
      <c r="B5" s="32" t="s">
        <v>918</v>
      </c>
      <c r="C5" s="665" t="s">
        <v>1693</v>
      </c>
    </row>
    <row r="6" spans="1:3" ht="29" x14ac:dyDescent="0.35">
      <c r="A6" s="1" t="s">
        <v>919</v>
      </c>
      <c r="B6" s="34" t="s">
        <v>3045</v>
      </c>
      <c r="C6" s="666" t="s">
        <v>3046</v>
      </c>
    </row>
    <row r="7" spans="1:3" ht="29" x14ac:dyDescent="0.35">
      <c r="A7" s="1" t="s">
        <v>920</v>
      </c>
      <c r="B7" s="34" t="s">
        <v>3047</v>
      </c>
      <c r="C7" s="666" t="s">
        <v>3048</v>
      </c>
    </row>
    <row r="8" spans="1:3" ht="29" x14ac:dyDescent="0.35">
      <c r="A8" s="1" t="s">
        <v>921</v>
      </c>
      <c r="B8" s="34" t="s">
        <v>3049</v>
      </c>
      <c r="C8" s="666" t="s">
        <v>3050</v>
      </c>
    </row>
    <row r="9" spans="1:3" x14ac:dyDescent="0.35">
      <c r="A9" s="1" t="s">
        <v>922</v>
      </c>
      <c r="B9" s="34" t="s">
        <v>923</v>
      </c>
      <c r="C9" s="570" t="s">
        <v>2544</v>
      </c>
    </row>
    <row r="10" spans="1:3" ht="44.25" customHeight="1" x14ac:dyDescent="0.35">
      <c r="A10" s="1" t="s">
        <v>924</v>
      </c>
      <c r="B10" s="34" t="s">
        <v>3051</v>
      </c>
      <c r="C10" s="570" t="s">
        <v>2544</v>
      </c>
    </row>
    <row r="11" spans="1:3" ht="54.75" customHeight="1" x14ac:dyDescent="0.35">
      <c r="A11" s="1" t="s">
        <v>925</v>
      </c>
      <c r="B11" s="34" t="s">
        <v>926</v>
      </c>
      <c r="C11" s="570" t="s">
        <v>2544</v>
      </c>
    </row>
    <row r="12" spans="1:3" x14ac:dyDescent="0.35">
      <c r="A12" s="1" t="s">
        <v>927</v>
      </c>
      <c r="B12" s="34" t="s">
        <v>3052</v>
      </c>
      <c r="C12" s="570" t="s">
        <v>3053</v>
      </c>
    </row>
    <row r="13" spans="1:3" x14ac:dyDescent="0.35">
      <c r="A13" s="1" t="s">
        <v>929</v>
      </c>
      <c r="B13" s="34" t="s">
        <v>928</v>
      </c>
      <c r="C13" s="570" t="s">
        <v>2544</v>
      </c>
    </row>
    <row r="14" spans="1:3" x14ac:dyDescent="0.35">
      <c r="A14" s="1" t="s">
        <v>931</v>
      </c>
      <c r="B14" s="34" t="s">
        <v>930</v>
      </c>
      <c r="C14" s="570" t="s">
        <v>2544</v>
      </c>
    </row>
    <row r="15" spans="1:3" ht="29" x14ac:dyDescent="0.35">
      <c r="A15" s="1" t="s">
        <v>933</v>
      </c>
      <c r="B15" s="34" t="s">
        <v>932</v>
      </c>
      <c r="C15" s="570" t="s">
        <v>2544</v>
      </c>
    </row>
    <row r="16" spans="1:3" x14ac:dyDescent="0.35">
      <c r="A16" s="1" t="s">
        <v>935</v>
      </c>
      <c r="B16" s="34" t="s">
        <v>934</v>
      </c>
      <c r="C16" s="570" t="s">
        <v>2544</v>
      </c>
    </row>
    <row r="17" spans="1:3" ht="30" customHeight="1" x14ac:dyDescent="0.35">
      <c r="A17" s="1" t="s">
        <v>937</v>
      </c>
      <c r="B17" s="38" t="s">
        <v>936</v>
      </c>
      <c r="C17" s="570" t="s">
        <v>2544</v>
      </c>
    </row>
    <row r="18" spans="1:3" x14ac:dyDescent="0.35">
      <c r="A18" s="1" t="s">
        <v>939</v>
      </c>
      <c r="B18" s="38" t="s">
        <v>938</v>
      </c>
      <c r="C18" s="570" t="s">
        <v>2544</v>
      </c>
    </row>
    <row r="19" spans="1:3" x14ac:dyDescent="0.35">
      <c r="A19" s="1" t="s">
        <v>3054</v>
      </c>
      <c r="B19" s="38" t="s">
        <v>940</v>
      </c>
      <c r="C19" s="570" t="s">
        <v>2544</v>
      </c>
    </row>
    <row r="20" spans="1:3" x14ac:dyDescent="0.35">
      <c r="A20" s="1" t="s">
        <v>3055</v>
      </c>
      <c r="B20" s="34" t="s">
        <v>3056</v>
      </c>
      <c r="C20" s="570" t="s">
        <v>2544</v>
      </c>
    </row>
    <row r="21" spans="1:3" x14ac:dyDescent="0.35">
      <c r="A21" s="1" t="s">
        <v>941</v>
      </c>
      <c r="B21" s="35" t="s">
        <v>3057</v>
      </c>
      <c r="C21" s="667"/>
    </row>
    <row r="22" spans="1:3" x14ac:dyDescent="0.35">
      <c r="A22" s="1" t="s">
        <v>942</v>
      </c>
      <c r="B22"/>
      <c r="C22" s="667"/>
    </row>
    <row r="23" spans="1:3" outlineLevel="1" x14ac:dyDescent="0.35">
      <c r="A23" s="1" t="s">
        <v>943</v>
      </c>
      <c r="C23" s="570"/>
    </row>
    <row r="24" spans="1:3" outlineLevel="1" x14ac:dyDescent="0.35">
      <c r="A24" s="1" t="s">
        <v>944</v>
      </c>
      <c r="B24" s="68"/>
      <c r="C24" s="570"/>
    </row>
    <row r="25" spans="1:3" outlineLevel="1" x14ac:dyDescent="0.35">
      <c r="A25" s="1" t="s">
        <v>945</v>
      </c>
      <c r="B25" s="68"/>
      <c r="C25" s="570"/>
    </row>
    <row r="26" spans="1:3" outlineLevel="1" x14ac:dyDescent="0.35">
      <c r="A26" s="1" t="s">
        <v>3058</v>
      </c>
      <c r="B26" s="68"/>
      <c r="C26" s="570"/>
    </row>
    <row r="27" spans="1:3" outlineLevel="1" x14ac:dyDescent="0.35">
      <c r="A27" s="1" t="s">
        <v>3059</v>
      </c>
      <c r="B27" s="68"/>
      <c r="C27" s="570"/>
    </row>
    <row r="28" spans="1:3" ht="18.5" outlineLevel="1" x14ac:dyDescent="0.35">
      <c r="A28" s="32"/>
      <c r="B28" s="32" t="s">
        <v>3060</v>
      </c>
      <c r="C28" s="665" t="s">
        <v>1693</v>
      </c>
    </row>
    <row r="29" spans="1:3" outlineLevel="1" x14ac:dyDescent="0.35">
      <c r="A29" s="1" t="s">
        <v>947</v>
      </c>
      <c r="B29" s="34" t="s">
        <v>3061</v>
      </c>
      <c r="C29" s="570" t="s">
        <v>2544</v>
      </c>
    </row>
    <row r="30" spans="1:3" outlineLevel="1" x14ac:dyDescent="0.35">
      <c r="A30" s="1" t="s">
        <v>950</v>
      </c>
      <c r="B30" s="34" t="s">
        <v>3062</v>
      </c>
      <c r="C30" s="570" t="s">
        <v>2544</v>
      </c>
    </row>
    <row r="31" spans="1:3" outlineLevel="1" x14ac:dyDescent="0.35">
      <c r="A31" s="1" t="s">
        <v>953</v>
      </c>
      <c r="B31" s="34" t="s">
        <v>3063</v>
      </c>
      <c r="C31" s="570" t="s">
        <v>2544</v>
      </c>
    </row>
    <row r="32" spans="1:3" ht="29" outlineLevel="1" x14ac:dyDescent="0.35">
      <c r="A32" s="1" t="s">
        <v>956</v>
      </c>
      <c r="B32" s="668" t="s">
        <v>3064</v>
      </c>
      <c r="C32" s="570" t="s">
        <v>2544</v>
      </c>
    </row>
    <row r="33" spans="1:3" outlineLevel="1" x14ac:dyDescent="0.35">
      <c r="A33" s="1" t="s">
        <v>957</v>
      </c>
      <c r="B33" s="669"/>
      <c r="C33" s="570"/>
    </row>
    <row r="34" spans="1:3" outlineLevel="1" x14ac:dyDescent="0.35">
      <c r="A34" s="1" t="s">
        <v>3065</v>
      </c>
      <c r="B34" s="669"/>
      <c r="C34" s="570"/>
    </row>
    <row r="35" spans="1:3" outlineLevel="1" x14ac:dyDescent="0.35">
      <c r="A35" s="1" t="s">
        <v>3066</v>
      </c>
      <c r="B35" s="669"/>
      <c r="C35" s="570"/>
    </row>
    <row r="36" spans="1:3" outlineLevel="1" x14ac:dyDescent="0.35">
      <c r="A36" s="1" t="s">
        <v>3067</v>
      </c>
      <c r="B36" s="669"/>
      <c r="C36" s="570"/>
    </row>
    <row r="37" spans="1:3" outlineLevel="1" x14ac:dyDescent="0.35">
      <c r="A37" s="1" t="s">
        <v>3068</v>
      </c>
      <c r="B37" s="669"/>
      <c r="C37" s="570"/>
    </row>
    <row r="38" spans="1:3" outlineLevel="1" x14ac:dyDescent="0.35">
      <c r="A38" s="1" t="s">
        <v>3069</v>
      </c>
      <c r="B38" s="669"/>
      <c r="C38" s="570"/>
    </row>
    <row r="39" spans="1:3" outlineLevel="1" x14ac:dyDescent="0.35">
      <c r="A39" s="1" t="s">
        <v>3070</v>
      </c>
      <c r="B39" s="669"/>
      <c r="C39" s="570"/>
    </row>
    <row r="40" spans="1:3" outlineLevel="1" x14ac:dyDescent="0.35">
      <c r="A40" s="1" t="s">
        <v>3071</v>
      </c>
      <c r="B40"/>
      <c r="C40" s="570"/>
    </row>
    <row r="41" spans="1:3" outlineLevel="1" x14ac:dyDescent="0.35">
      <c r="A41" s="1" t="s">
        <v>3072</v>
      </c>
      <c r="B41" s="669"/>
      <c r="C41" s="570"/>
    </row>
    <row r="42" spans="1:3" outlineLevel="1" x14ac:dyDescent="0.35">
      <c r="A42" s="1" t="s">
        <v>3073</v>
      </c>
      <c r="B42" s="669"/>
      <c r="C42" s="570"/>
    </row>
    <row r="43" spans="1:3" outlineLevel="1" x14ac:dyDescent="0.35">
      <c r="A43" s="1" t="s">
        <v>3074</v>
      </c>
      <c r="B43" s="669"/>
      <c r="C43" s="570"/>
    </row>
    <row r="44" spans="1:3" ht="18.5" x14ac:dyDescent="0.35">
      <c r="A44" s="32"/>
      <c r="B44" s="32" t="s">
        <v>3075</v>
      </c>
      <c r="C44" s="665" t="s">
        <v>946</v>
      </c>
    </row>
    <row r="45" spans="1:3" x14ac:dyDescent="0.35">
      <c r="A45" s="1" t="s">
        <v>958</v>
      </c>
      <c r="B45" s="38" t="s">
        <v>948</v>
      </c>
      <c r="C45" s="21" t="s">
        <v>949</v>
      </c>
    </row>
    <row r="46" spans="1:3" x14ac:dyDescent="0.35">
      <c r="A46" s="1" t="s">
        <v>3076</v>
      </c>
      <c r="B46" s="38" t="s">
        <v>951</v>
      </c>
      <c r="C46" s="21" t="s">
        <v>952</v>
      </c>
    </row>
    <row r="47" spans="1:3" x14ac:dyDescent="0.35">
      <c r="A47" s="1" t="s">
        <v>3077</v>
      </c>
      <c r="B47" s="38" t="s">
        <v>954</v>
      </c>
      <c r="C47" s="21" t="s">
        <v>955</v>
      </c>
    </row>
    <row r="48" spans="1:3" outlineLevel="1" x14ac:dyDescent="0.35">
      <c r="A48" s="1" t="s">
        <v>960</v>
      </c>
      <c r="B48" s="668" t="s">
        <v>3078</v>
      </c>
      <c r="C48" s="570" t="s">
        <v>1554</v>
      </c>
    </row>
    <row r="49" spans="1:3" outlineLevel="1" x14ac:dyDescent="0.35">
      <c r="A49" s="1" t="s">
        <v>961</v>
      </c>
      <c r="B49" s="670"/>
      <c r="C49" s="570"/>
    </row>
    <row r="50" spans="1:3" outlineLevel="1" x14ac:dyDescent="0.35">
      <c r="A50" s="1" t="s">
        <v>962</v>
      </c>
      <c r="B50" s="668"/>
      <c r="C50" s="570"/>
    </row>
    <row r="51" spans="1:3" ht="18.5" x14ac:dyDescent="0.35">
      <c r="A51" s="32"/>
      <c r="B51" s="32" t="s">
        <v>3079</v>
      </c>
      <c r="C51" s="665" t="s">
        <v>1693</v>
      </c>
    </row>
    <row r="52" spans="1:3" x14ac:dyDescent="0.35">
      <c r="A52" s="1" t="s">
        <v>3080</v>
      </c>
      <c r="B52" s="34" t="s">
        <v>959</v>
      </c>
      <c r="C52" s="21" t="s">
        <v>2544</v>
      </c>
    </row>
    <row r="53" spans="1:3" x14ac:dyDescent="0.35">
      <c r="A53" s="1" t="s">
        <v>3081</v>
      </c>
      <c r="B53" s="670"/>
      <c r="C53" s="667"/>
    </row>
    <row r="54" spans="1:3" x14ac:dyDescent="0.35">
      <c r="A54" s="1" t="s">
        <v>3082</v>
      </c>
      <c r="B54" s="670"/>
      <c r="C54" s="667"/>
    </row>
    <row r="55" spans="1:3" x14ac:dyDescent="0.35">
      <c r="A55" s="1" t="s">
        <v>3083</v>
      </c>
      <c r="B55" s="670"/>
      <c r="C55" s="667"/>
    </row>
    <row r="56" spans="1:3" x14ac:dyDescent="0.35">
      <c r="A56" s="1" t="s">
        <v>3084</v>
      </c>
      <c r="B56" s="670"/>
      <c r="C56" s="667"/>
    </row>
    <row r="57" spans="1:3" x14ac:dyDescent="0.35">
      <c r="A57" s="1" t="s">
        <v>3085</v>
      </c>
      <c r="B57" s="670"/>
      <c r="C57" s="667"/>
    </row>
    <row r="58" spans="1:3" x14ac:dyDescent="0.35">
      <c r="B58" s="37"/>
    </row>
    <row r="59" spans="1:3" x14ac:dyDescent="0.35">
      <c r="B59" s="37"/>
    </row>
    <row r="60" spans="1:3" x14ac:dyDescent="0.35">
      <c r="B60" s="37"/>
    </row>
    <row r="61" spans="1:3" x14ac:dyDescent="0.35">
      <c r="B61" s="37"/>
    </row>
    <row r="62" spans="1:3" x14ac:dyDescent="0.35">
      <c r="B62" s="37"/>
    </row>
    <row r="63" spans="1:3" x14ac:dyDescent="0.35">
      <c r="B63" s="37"/>
    </row>
    <row r="64" spans="1:3" x14ac:dyDescent="0.35">
      <c r="B64" s="37"/>
    </row>
    <row r="65" spans="2:2" x14ac:dyDescent="0.35">
      <c r="B65" s="37"/>
    </row>
    <row r="66" spans="2:2" x14ac:dyDescent="0.35">
      <c r="B66" s="37"/>
    </row>
    <row r="67" spans="2:2" x14ac:dyDescent="0.35">
      <c r="B67" s="37"/>
    </row>
    <row r="68" spans="2:2" x14ac:dyDescent="0.35">
      <c r="B68" s="37"/>
    </row>
    <row r="69" spans="2:2" x14ac:dyDescent="0.35">
      <c r="B69" s="37"/>
    </row>
    <row r="70" spans="2:2" x14ac:dyDescent="0.35">
      <c r="B70" s="37"/>
    </row>
    <row r="71" spans="2:2" x14ac:dyDescent="0.35">
      <c r="B71" s="37"/>
    </row>
    <row r="72" spans="2:2" x14ac:dyDescent="0.35">
      <c r="B72" s="37"/>
    </row>
    <row r="73" spans="2:2" x14ac:dyDescent="0.35">
      <c r="B73" s="37"/>
    </row>
    <row r="74" spans="2:2" x14ac:dyDescent="0.35">
      <c r="B74" s="37"/>
    </row>
    <row r="75" spans="2:2" x14ac:dyDescent="0.35">
      <c r="B75" s="37"/>
    </row>
    <row r="76" spans="2:2" x14ac:dyDescent="0.35">
      <c r="B76" s="37"/>
    </row>
    <row r="77" spans="2:2" x14ac:dyDescent="0.35">
      <c r="B77" s="37"/>
    </row>
    <row r="78" spans="2:2" x14ac:dyDescent="0.35">
      <c r="B78" s="37"/>
    </row>
    <row r="79" spans="2:2" x14ac:dyDescent="0.35">
      <c r="B79" s="37"/>
    </row>
    <row r="80" spans="2:2" x14ac:dyDescent="0.35">
      <c r="B80" s="37"/>
    </row>
    <row r="81" spans="2:2" x14ac:dyDescent="0.35">
      <c r="B81" s="37"/>
    </row>
    <row r="82" spans="2:2" x14ac:dyDescent="0.35">
      <c r="B82" s="37"/>
    </row>
    <row r="83" spans="2:2" x14ac:dyDescent="0.35">
      <c r="B83" s="37"/>
    </row>
    <row r="84" spans="2:2" x14ac:dyDescent="0.35">
      <c r="B84" s="37"/>
    </row>
    <row r="85" spans="2:2" x14ac:dyDescent="0.35">
      <c r="B85" s="37"/>
    </row>
    <row r="86" spans="2:2" x14ac:dyDescent="0.35">
      <c r="B86" s="37"/>
    </row>
    <row r="87" spans="2:2" x14ac:dyDescent="0.35">
      <c r="B87" s="37"/>
    </row>
    <row r="88" spans="2:2" x14ac:dyDescent="0.35">
      <c r="B88" s="37"/>
    </row>
    <row r="89" spans="2:2" x14ac:dyDescent="0.35">
      <c r="B89" s="37"/>
    </row>
    <row r="90" spans="2:2" x14ac:dyDescent="0.35">
      <c r="B90" s="37"/>
    </row>
    <row r="91" spans="2:2" x14ac:dyDescent="0.35">
      <c r="B91" s="37"/>
    </row>
    <row r="92" spans="2:2" x14ac:dyDescent="0.35">
      <c r="B92" s="37"/>
    </row>
    <row r="93" spans="2:2" x14ac:dyDescent="0.35">
      <c r="B93" s="37"/>
    </row>
    <row r="94" spans="2:2" x14ac:dyDescent="0.35">
      <c r="B94" s="37"/>
    </row>
    <row r="95" spans="2:2" x14ac:dyDescent="0.35">
      <c r="B95" s="37"/>
    </row>
    <row r="96" spans="2:2" x14ac:dyDescent="0.35">
      <c r="B96" s="37"/>
    </row>
    <row r="97" spans="2:2" x14ac:dyDescent="0.35">
      <c r="B97" s="37"/>
    </row>
    <row r="98" spans="2:2" x14ac:dyDescent="0.35">
      <c r="B98" s="37"/>
    </row>
    <row r="99" spans="2:2" x14ac:dyDescent="0.35">
      <c r="B99" s="37"/>
    </row>
    <row r="100" spans="2:2" x14ac:dyDescent="0.35">
      <c r="B100" s="37"/>
    </row>
    <row r="101" spans="2:2" x14ac:dyDescent="0.35">
      <c r="B101" s="37"/>
    </row>
    <row r="102" spans="2:2" x14ac:dyDescent="0.35">
      <c r="B102" s="37"/>
    </row>
    <row r="103" spans="2:2" x14ac:dyDescent="0.35">
      <c r="B103" s="19"/>
    </row>
    <row r="104" spans="2:2" x14ac:dyDescent="0.35">
      <c r="B104" s="19"/>
    </row>
    <row r="105" spans="2:2" x14ac:dyDescent="0.35">
      <c r="B105" s="19"/>
    </row>
    <row r="106" spans="2:2" x14ac:dyDescent="0.35">
      <c r="B106" s="19"/>
    </row>
    <row r="107" spans="2:2" x14ac:dyDescent="0.35">
      <c r="B107" s="19"/>
    </row>
    <row r="108" spans="2:2" x14ac:dyDescent="0.35">
      <c r="B108" s="19"/>
    </row>
    <row r="109" spans="2:2" x14ac:dyDescent="0.35">
      <c r="B109" s="19"/>
    </row>
    <row r="110" spans="2:2" x14ac:dyDescent="0.35">
      <c r="B110" s="19"/>
    </row>
    <row r="111" spans="2:2" x14ac:dyDescent="0.35">
      <c r="B111" s="19"/>
    </row>
    <row r="112" spans="2:2" x14ac:dyDescent="0.35">
      <c r="B112" s="19"/>
    </row>
    <row r="113" spans="2:2" x14ac:dyDescent="0.35">
      <c r="B113" s="37"/>
    </row>
    <row r="114" spans="2:2" x14ac:dyDescent="0.35">
      <c r="B114" s="37"/>
    </row>
    <row r="115" spans="2:2" x14ac:dyDescent="0.35">
      <c r="B115" s="37"/>
    </row>
    <row r="116" spans="2:2" x14ac:dyDescent="0.35">
      <c r="B116" s="37"/>
    </row>
    <row r="117" spans="2:2" x14ac:dyDescent="0.35">
      <c r="B117" s="37"/>
    </row>
    <row r="118" spans="2:2" x14ac:dyDescent="0.35">
      <c r="B118" s="37"/>
    </row>
    <row r="119" spans="2:2" x14ac:dyDescent="0.35">
      <c r="B119" s="37"/>
    </row>
    <row r="120" spans="2:2" x14ac:dyDescent="0.35">
      <c r="B120" s="37"/>
    </row>
    <row r="121" spans="2:2" x14ac:dyDescent="0.35">
      <c r="B121" s="17"/>
    </row>
    <row r="122" spans="2:2" x14ac:dyDescent="0.35">
      <c r="B122" s="37"/>
    </row>
    <row r="123" spans="2:2" x14ac:dyDescent="0.35">
      <c r="B123" s="37"/>
    </row>
    <row r="124" spans="2:2" x14ac:dyDescent="0.35">
      <c r="B124" s="37"/>
    </row>
    <row r="125" spans="2:2" x14ac:dyDescent="0.35">
      <c r="B125" s="37"/>
    </row>
    <row r="126" spans="2:2" x14ac:dyDescent="0.35">
      <c r="B126" s="37"/>
    </row>
    <row r="127" spans="2:2" x14ac:dyDescent="0.35">
      <c r="B127" s="37"/>
    </row>
    <row r="128" spans="2:2" x14ac:dyDescent="0.35">
      <c r="B128" s="37"/>
    </row>
    <row r="129" spans="2:2" x14ac:dyDescent="0.35">
      <c r="B129" s="37"/>
    </row>
    <row r="130" spans="2:2" x14ac:dyDescent="0.35">
      <c r="B130" s="37"/>
    </row>
    <row r="131" spans="2:2" x14ac:dyDescent="0.35">
      <c r="B131" s="37"/>
    </row>
    <row r="132" spans="2:2" x14ac:dyDescent="0.35">
      <c r="B132" s="37"/>
    </row>
    <row r="133" spans="2:2" x14ac:dyDescent="0.35">
      <c r="B133" s="37"/>
    </row>
    <row r="134" spans="2:2" x14ac:dyDescent="0.35">
      <c r="B134" s="37"/>
    </row>
    <row r="135" spans="2:2" x14ac:dyDescent="0.35">
      <c r="B135" s="37"/>
    </row>
    <row r="136" spans="2:2" x14ac:dyDescent="0.35">
      <c r="B136" s="37"/>
    </row>
    <row r="137" spans="2:2" x14ac:dyDescent="0.35">
      <c r="B137" s="37"/>
    </row>
    <row r="138" spans="2:2" x14ac:dyDescent="0.35">
      <c r="B138" s="37"/>
    </row>
    <row r="140" spans="2:2" x14ac:dyDescent="0.35">
      <c r="B140" s="37"/>
    </row>
    <row r="141" spans="2:2" x14ac:dyDescent="0.35">
      <c r="B141" s="37"/>
    </row>
    <row r="142" spans="2:2" x14ac:dyDescent="0.35">
      <c r="B142" s="37"/>
    </row>
    <row r="147" spans="2:2" x14ac:dyDescent="0.35">
      <c r="B147" s="27"/>
    </row>
    <row r="148" spans="2:2" x14ac:dyDescent="0.35">
      <c r="B148" s="671"/>
    </row>
    <row r="154" spans="2:2" x14ac:dyDescent="0.35">
      <c r="B154" s="38"/>
    </row>
    <row r="155" spans="2:2" x14ac:dyDescent="0.35">
      <c r="B155" s="37"/>
    </row>
    <row r="157" spans="2:2" x14ac:dyDescent="0.35">
      <c r="B157" s="37"/>
    </row>
    <row r="158" spans="2:2" x14ac:dyDescent="0.35">
      <c r="B158" s="37"/>
    </row>
    <row r="159" spans="2:2" x14ac:dyDescent="0.35">
      <c r="B159" s="37"/>
    </row>
    <row r="160" spans="2:2" x14ac:dyDescent="0.35">
      <c r="B160" s="37"/>
    </row>
    <row r="161" spans="2:2" x14ac:dyDescent="0.35">
      <c r="B161" s="37"/>
    </row>
    <row r="162" spans="2:2" x14ac:dyDescent="0.35">
      <c r="B162" s="37"/>
    </row>
    <row r="163" spans="2:2" x14ac:dyDescent="0.35">
      <c r="B163" s="37"/>
    </row>
    <row r="164" spans="2:2" x14ac:dyDescent="0.35">
      <c r="B164" s="37"/>
    </row>
    <row r="165" spans="2:2" x14ac:dyDescent="0.35">
      <c r="B165" s="37"/>
    </row>
    <row r="166" spans="2:2" x14ac:dyDescent="0.35">
      <c r="B166" s="37"/>
    </row>
    <row r="167" spans="2:2" x14ac:dyDescent="0.35">
      <c r="B167" s="37"/>
    </row>
    <row r="168" spans="2:2" x14ac:dyDescent="0.35">
      <c r="B168" s="37"/>
    </row>
    <row r="265" spans="2:2" x14ac:dyDescent="0.35">
      <c r="B265" s="34"/>
    </row>
    <row r="266" spans="2:2" x14ac:dyDescent="0.35">
      <c r="B266" s="37"/>
    </row>
    <row r="267" spans="2:2" x14ac:dyDescent="0.35">
      <c r="B267" s="37"/>
    </row>
    <row r="270" spans="2:2" x14ac:dyDescent="0.35">
      <c r="B270" s="37"/>
    </row>
    <row r="286" spans="2:2" x14ac:dyDescent="0.35">
      <c r="B286" s="34"/>
    </row>
    <row r="316" spans="2:2" x14ac:dyDescent="0.35">
      <c r="B316" s="27"/>
    </row>
    <row r="317" spans="2:2" x14ac:dyDescent="0.35">
      <c r="B317" s="37"/>
    </row>
    <row r="319" spans="2:2" x14ac:dyDescent="0.35">
      <c r="B319" s="37"/>
    </row>
    <row r="320" spans="2:2" x14ac:dyDescent="0.35">
      <c r="B320" s="37"/>
    </row>
    <row r="321" spans="2:2" x14ac:dyDescent="0.35">
      <c r="B321" s="37"/>
    </row>
    <row r="322" spans="2:2" x14ac:dyDescent="0.35">
      <c r="B322" s="37"/>
    </row>
    <row r="323" spans="2:2" x14ac:dyDescent="0.35">
      <c r="B323" s="37"/>
    </row>
    <row r="324" spans="2:2" x14ac:dyDescent="0.35">
      <c r="B324" s="37"/>
    </row>
    <row r="325" spans="2:2" x14ac:dyDescent="0.35">
      <c r="B325" s="37"/>
    </row>
    <row r="326" spans="2:2" x14ac:dyDescent="0.35">
      <c r="B326" s="37"/>
    </row>
    <row r="327" spans="2:2" x14ac:dyDescent="0.35">
      <c r="B327" s="37"/>
    </row>
    <row r="328" spans="2:2" x14ac:dyDescent="0.35">
      <c r="B328" s="37"/>
    </row>
    <row r="329" spans="2:2" x14ac:dyDescent="0.35">
      <c r="B329" s="37"/>
    </row>
    <row r="330" spans="2:2" x14ac:dyDescent="0.35">
      <c r="B330" s="37"/>
    </row>
    <row r="342" spans="2:2" x14ac:dyDescent="0.35">
      <c r="B342" s="37"/>
    </row>
    <row r="343" spans="2:2" x14ac:dyDescent="0.35">
      <c r="B343" s="37"/>
    </row>
    <row r="344" spans="2:2" x14ac:dyDescent="0.35">
      <c r="B344" s="37"/>
    </row>
    <row r="345" spans="2:2" x14ac:dyDescent="0.35">
      <c r="B345" s="37"/>
    </row>
    <row r="346" spans="2:2" x14ac:dyDescent="0.35">
      <c r="B346" s="37"/>
    </row>
    <row r="347" spans="2:2" x14ac:dyDescent="0.35">
      <c r="B347" s="37"/>
    </row>
    <row r="348" spans="2:2" x14ac:dyDescent="0.35">
      <c r="B348" s="37"/>
    </row>
    <row r="349" spans="2:2" x14ac:dyDescent="0.35">
      <c r="B349" s="37"/>
    </row>
    <row r="350" spans="2:2" x14ac:dyDescent="0.35">
      <c r="B350" s="37"/>
    </row>
    <row r="352" spans="2:2" x14ac:dyDescent="0.35">
      <c r="B352" s="37"/>
    </row>
    <row r="353" spans="2:2" x14ac:dyDescent="0.35">
      <c r="B353" s="37"/>
    </row>
    <row r="354" spans="2:2" x14ac:dyDescent="0.35">
      <c r="B354" s="37"/>
    </row>
    <row r="355" spans="2:2" x14ac:dyDescent="0.35">
      <c r="B355" s="37"/>
    </row>
    <row r="356" spans="2:2" x14ac:dyDescent="0.35">
      <c r="B356" s="37"/>
    </row>
    <row r="358" spans="2:2" x14ac:dyDescent="0.35">
      <c r="B358" s="37"/>
    </row>
    <row r="361" spans="2:2" x14ac:dyDescent="0.35">
      <c r="B361" s="37"/>
    </row>
    <row r="364" spans="2:2" x14ac:dyDescent="0.35">
      <c r="B364" s="37"/>
    </row>
    <row r="365" spans="2:2" x14ac:dyDescent="0.35">
      <c r="B365" s="37"/>
    </row>
    <row r="366" spans="2:2" x14ac:dyDescent="0.35">
      <c r="B366" s="37"/>
    </row>
    <row r="367" spans="2:2" x14ac:dyDescent="0.35">
      <c r="B367" s="37"/>
    </row>
    <row r="368" spans="2:2" x14ac:dyDescent="0.35">
      <c r="B368" s="37"/>
    </row>
    <row r="369" spans="2:2" x14ac:dyDescent="0.35">
      <c r="B369" s="37"/>
    </row>
    <row r="370" spans="2:2" x14ac:dyDescent="0.35">
      <c r="B370" s="37"/>
    </row>
    <row r="371" spans="2:2" x14ac:dyDescent="0.35">
      <c r="B371" s="37"/>
    </row>
    <row r="372" spans="2:2" x14ac:dyDescent="0.35">
      <c r="B372" s="37"/>
    </row>
    <row r="373" spans="2:2" x14ac:dyDescent="0.35">
      <c r="B373" s="37"/>
    </row>
    <row r="374" spans="2:2" x14ac:dyDescent="0.35">
      <c r="B374" s="37"/>
    </row>
    <row r="375" spans="2:2" x14ac:dyDescent="0.35">
      <c r="B375" s="37"/>
    </row>
    <row r="376" spans="2:2" x14ac:dyDescent="0.35">
      <c r="B376" s="37"/>
    </row>
    <row r="377" spans="2:2" x14ac:dyDescent="0.35">
      <c r="B377" s="37"/>
    </row>
    <row r="378" spans="2:2" x14ac:dyDescent="0.35">
      <c r="B378" s="37"/>
    </row>
    <row r="379" spans="2:2" x14ac:dyDescent="0.35">
      <c r="B379" s="37"/>
    </row>
    <row r="380" spans="2:2" x14ac:dyDescent="0.35">
      <c r="B380" s="37"/>
    </row>
    <row r="381" spans="2:2" x14ac:dyDescent="0.35">
      <c r="B381" s="37"/>
    </row>
    <row r="382" spans="2:2" x14ac:dyDescent="0.35">
      <c r="B382" s="37"/>
    </row>
    <row r="386" spans="2:2" x14ac:dyDescent="0.35">
      <c r="B386" s="27"/>
    </row>
    <row r="403" spans="2:2" x14ac:dyDescent="0.35">
      <c r="B403" s="672"/>
    </row>
  </sheetData>
  <protectedRanges>
    <protectedRange sqref="B21 C52:C88 B52 B24:B27 C13:C20 C29:C31 A53:B88 C23:C27 C6:C11 B32:C43" name="Glossary"/>
  </protectedRanges>
  <pageMargins left="0.70866141732283472" right="0.70866141732283472" top="0.55118110236220474" bottom="0.35433070866141736" header="0.11811023622047245" footer="0.31496062992125984"/>
  <pageSetup paperSize="9" scale="50" orientation="landscape" r:id="rId1"/>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7">
    <tabColor rgb="FFE36E00"/>
  </sheetPr>
  <dimension ref="A1:A174"/>
  <sheetViews>
    <sheetView view="pageBreakPreview" zoomScale="60" zoomScaleNormal="60" workbookViewId="0">
      <selection activeCell="H2" sqref="H2:J130"/>
    </sheetView>
  </sheetViews>
  <sheetFormatPr baseColWidth="10" defaultColWidth="9.1796875" defaultRowHeight="14.5" x14ac:dyDescent="0.35"/>
  <cols>
    <col min="1" max="1" width="242" customWidth="1"/>
  </cols>
  <sheetData>
    <row r="1" spans="1:1" ht="31" x14ac:dyDescent="0.35">
      <c r="A1" s="18" t="s">
        <v>963</v>
      </c>
    </row>
    <row r="3" spans="1:1" ht="15" x14ac:dyDescent="0.35">
      <c r="A3" s="71"/>
    </row>
    <row r="4" spans="1:1" ht="34" x14ac:dyDescent="0.35">
      <c r="A4" s="72" t="s">
        <v>964</v>
      </c>
    </row>
    <row r="5" spans="1:1" ht="34" x14ac:dyDescent="0.35">
      <c r="A5" s="72" t="s">
        <v>965</v>
      </c>
    </row>
    <row r="6" spans="1:1" ht="34" x14ac:dyDescent="0.35">
      <c r="A6" s="72" t="s">
        <v>966</v>
      </c>
    </row>
    <row r="7" spans="1:1" ht="17" x14ac:dyDescent="0.35">
      <c r="A7" s="72"/>
    </row>
    <row r="8" spans="1:1" ht="18.5" x14ac:dyDescent="0.35">
      <c r="A8" s="73" t="s">
        <v>967</v>
      </c>
    </row>
    <row r="9" spans="1:1" ht="34" x14ac:dyDescent="0.4">
      <c r="A9" s="74" t="s">
        <v>1129</v>
      </c>
    </row>
    <row r="10" spans="1:1" ht="68" x14ac:dyDescent="0.35">
      <c r="A10" s="75" t="s">
        <v>968</v>
      </c>
    </row>
    <row r="11" spans="1:1" ht="34" x14ac:dyDescent="0.35">
      <c r="A11" s="75" t="s">
        <v>969</v>
      </c>
    </row>
    <row r="12" spans="1:1" ht="17" x14ac:dyDescent="0.35">
      <c r="A12" s="75" t="s">
        <v>970</v>
      </c>
    </row>
    <row r="13" spans="1:1" ht="17" x14ac:dyDescent="0.35">
      <c r="A13" s="75" t="s">
        <v>971</v>
      </c>
    </row>
    <row r="14" spans="1:1" ht="17" x14ac:dyDescent="0.35">
      <c r="A14" s="75" t="s">
        <v>972</v>
      </c>
    </row>
    <row r="15" spans="1:1" ht="17" x14ac:dyDescent="0.35">
      <c r="A15" s="75"/>
    </row>
    <row r="16" spans="1:1" ht="18.5" x14ac:dyDescent="0.35">
      <c r="A16" s="73" t="s">
        <v>973</v>
      </c>
    </row>
    <row r="17" spans="1:1" ht="17" x14ac:dyDescent="0.35">
      <c r="A17" s="76" t="s">
        <v>974</v>
      </c>
    </row>
    <row r="18" spans="1:1" ht="34" x14ac:dyDescent="0.35">
      <c r="A18" s="77" t="s">
        <v>975</v>
      </c>
    </row>
    <row r="19" spans="1:1" ht="34" x14ac:dyDescent="0.35">
      <c r="A19" s="77" t="s">
        <v>976</v>
      </c>
    </row>
    <row r="20" spans="1:1" ht="51" x14ac:dyDescent="0.35">
      <c r="A20" s="77" t="s">
        <v>977</v>
      </c>
    </row>
    <row r="21" spans="1:1" ht="85" x14ac:dyDescent="0.35">
      <c r="A21" s="77" t="s">
        <v>978</v>
      </c>
    </row>
    <row r="22" spans="1:1" ht="51" x14ac:dyDescent="0.35">
      <c r="A22" s="77" t="s">
        <v>979</v>
      </c>
    </row>
    <row r="23" spans="1:1" ht="34" x14ac:dyDescent="0.35">
      <c r="A23" s="77" t="s">
        <v>980</v>
      </c>
    </row>
    <row r="24" spans="1:1" ht="17" x14ac:dyDescent="0.35">
      <c r="A24" s="77" t="s">
        <v>981</v>
      </c>
    </row>
    <row r="25" spans="1:1" ht="17" x14ac:dyDescent="0.35">
      <c r="A25" s="76" t="s">
        <v>982</v>
      </c>
    </row>
    <row r="26" spans="1:1" ht="51" x14ac:dyDescent="0.4">
      <c r="A26" s="78" t="s">
        <v>983</v>
      </c>
    </row>
    <row r="27" spans="1:1" ht="17" x14ac:dyDescent="0.4">
      <c r="A27" s="78" t="s">
        <v>984</v>
      </c>
    </row>
    <row r="28" spans="1:1" ht="17" x14ac:dyDescent="0.35">
      <c r="A28" s="76" t="s">
        <v>985</v>
      </c>
    </row>
    <row r="29" spans="1:1" ht="34" x14ac:dyDescent="0.35">
      <c r="A29" s="77" t="s">
        <v>986</v>
      </c>
    </row>
    <row r="30" spans="1:1" ht="34" x14ac:dyDescent="0.35">
      <c r="A30" s="77" t="s">
        <v>987</v>
      </c>
    </row>
    <row r="31" spans="1:1" ht="34" x14ac:dyDescent="0.35">
      <c r="A31" s="77" t="s">
        <v>988</v>
      </c>
    </row>
    <row r="32" spans="1:1" ht="34" x14ac:dyDescent="0.35">
      <c r="A32" s="77" t="s">
        <v>989</v>
      </c>
    </row>
    <row r="33" spans="1:1" ht="17" x14ac:dyDescent="0.35">
      <c r="A33" s="77"/>
    </row>
    <row r="34" spans="1:1" ht="18.5" x14ac:dyDescent="0.35">
      <c r="A34" s="73" t="s">
        <v>990</v>
      </c>
    </row>
    <row r="35" spans="1:1" ht="17" x14ac:dyDescent="0.35">
      <c r="A35" s="76" t="s">
        <v>991</v>
      </c>
    </row>
    <row r="36" spans="1:1" ht="34" x14ac:dyDescent="0.35">
      <c r="A36" s="77" t="s">
        <v>992</v>
      </c>
    </row>
    <row r="37" spans="1:1" ht="34" x14ac:dyDescent="0.35">
      <c r="A37" s="77" t="s">
        <v>993</v>
      </c>
    </row>
    <row r="38" spans="1:1" ht="34" x14ac:dyDescent="0.35">
      <c r="A38" s="77" t="s">
        <v>994</v>
      </c>
    </row>
    <row r="39" spans="1:1" ht="17" x14ac:dyDescent="0.35">
      <c r="A39" s="77" t="s">
        <v>995</v>
      </c>
    </row>
    <row r="40" spans="1:1" ht="17" x14ac:dyDescent="0.35">
      <c r="A40" s="77" t="s">
        <v>996</v>
      </c>
    </row>
    <row r="41" spans="1:1" ht="17" x14ac:dyDescent="0.35">
      <c r="A41" s="76" t="s">
        <v>997</v>
      </c>
    </row>
    <row r="42" spans="1:1" ht="17" x14ac:dyDescent="0.35">
      <c r="A42" s="77" t="s">
        <v>998</v>
      </c>
    </row>
    <row r="43" spans="1:1" ht="17" x14ac:dyDescent="0.4">
      <c r="A43" s="78" t="s">
        <v>999</v>
      </c>
    </row>
    <row r="44" spans="1:1" ht="17" x14ac:dyDescent="0.35">
      <c r="A44" s="76" t="s">
        <v>1000</v>
      </c>
    </row>
    <row r="45" spans="1:1" ht="34" x14ac:dyDescent="0.4">
      <c r="A45" s="78" t="s">
        <v>1001</v>
      </c>
    </row>
    <row r="46" spans="1:1" ht="34" x14ac:dyDescent="0.35">
      <c r="A46" s="77" t="s">
        <v>1002</v>
      </c>
    </row>
    <row r="47" spans="1:1" ht="34" x14ac:dyDescent="0.35">
      <c r="A47" s="77" t="s">
        <v>1003</v>
      </c>
    </row>
    <row r="48" spans="1:1" ht="17" x14ac:dyDescent="0.35">
      <c r="A48" s="77" t="s">
        <v>1004</v>
      </c>
    </row>
    <row r="49" spans="1:1" ht="17" x14ac:dyDescent="0.4">
      <c r="A49" s="78" t="s">
        <v>1005</v>
      </c>
    </row>
    <row r="50" spans="1:1" ht="17" x14ac:dyDescent="0.35">
      <c r="A50" s="76" t="s">
        <v>1006</v>
      </c>
    </row>
    <row r="51" spans="1:1" ht="34" x14ac:dyDescent="0.4">
      <c r="A51" s="78" t="s">
        <v>1007</v>
      </c>
    </row>
    <row r="52" spans="1:1" ht="17" x14ac:dyDescent="0.35">
      <c r="A52" s="77" t="s">
        <v>1008</v>
      </c>
    </row>
    <row r="53" spans="1:1" ht="34" x14ac:dyDescent="0.4">
      <c r="A53" s="78" t="s">
        <v>1009</v>
      </c>
    </row>
    <row r="54" spans="1:1" ht="17" x14ac:dyDescent="0.35">
      <c r="A54" s="76" t="s">
        <v>1010</v>
      </c>
    </row>
    <row r="55" spans="1:1" ht="17" x14ac:dyDescent="0.4">
      <c r="A55" s="78" t="s">
        <v>1011</v>
      </c>
    </row>
    <row r="56" spans="1:1" ht="34" x14ac:dyDescent="0.35">
      <c r="A56" s="77" t="s">
        <v>1012</v>
      </c>
    </row>
    <row r="57" spans="1:1" ht="17" x14ac:dyDescent="0.35">
      <c r="A57" s="77" t="s">
        <v>1013</v>
      </c>
    </row>
    <row r="58" spans="1:1" ht="17" x14ac:dyDescent="0.35">
      <c r="A58" s="77" t="s">
        <v>1014</v>
      </c>
    </row>
    <row r="59" spans="1:1" ht="17" x14ac:dyDescent="0.35">
      <c r="A59" s="76" t="s">
        <v>1015</v>
      </c>
    </row>
    <row r="60" spans="1:1" ht="17" x14ac:dyDescent="0.35">
      <c r="A60" s="77" t="s">
        <v>1016</v>
      </c>
    </row>
    <row r="61" spans="1:1" ht="17" x14ac:dyDescent="0.35">
      <c r="A61" s="79"/>
    </row>
    <row r="62" spans="1:1" ht="18.5" x14ac:dyDescent="0.35">
      <c r="A62" s="73" t="s">
        <v>1017</v>
      </c>
    </row>
    <row r="63" spans="1:1" ht="17" x14ac:dyDescent="0.35">
      <c r="A63" s="76" t="s">
        <v>1018</v>
      </c>
    </row>
    <row r="64" spans="1:1" ht="34" x14ac:dyDescent="0.35">
      <c r="A64" s="77" t="s">
        <v>1019</v>
      </c>
    </row>
    <row r="65" spans="1:1" ht="17" x14ac:dyDescent="0.35">
      <c r="A65" s="77" t="s">
        <v>1020</v>
      </c>
    </row>
    <row r="66" spans="1:1" ht="34" x14ac:dyDescent="0.35">
      <c r="A66" s="75" t="s">
        <v>1021</v>
      </c>
    </row>
    <row r="67" spans="1:1" ht="34" x14ac:dyDescent="0.35">
      <c r="A67" s="75" t="s">
        <v>1022</v>
      </c>
    </row>
    <row r="68" spans="1:1" ht="34" x14ac:dyDescent="0.35">
      <c r="A68" s="75" t="s">
        <v>1023</v>
      </c>
    </row>
    <row r="69" spans="1:1" ht="17" x14ac:dyDescent="0.35">
      <c r="A69" s="80" t="s">
        <v>1024</v>
      </c>
    </row>
    <row r="70" spans="1:1" ht="51" x14ac:dyDescent="0.35">
      <c r="A70" s="75" t="s">
        <v>1025</v>
      </c>
    </row>
    <row r="71" spans="1:1" ht="17" x14ac:dyDescent="0.35">
      <c r="A71" s="75" t="s">
        <v>1026</v>
      </c>
    </row>
    <row r="72" spans="1:1" ht="17" x14ac:dyDescent="0.35">
      <c r="A72" s="80" t="s">
        <v>1027</v>
      </c>
    </row>
    <row r="73" spans="1:1" ht="17" x14ac:dyDescent="0.35">
      <c r="A73" s="75" t="s">
        <v>1028</v>
      </c>
    </row>
    <row r="74" spans="1:1" ht="17" x14ac:dyDescent="0.35">
      <c r="A74" s="80" t="s">
        <v>1029</v>
      </c>
    </row>
    <row r="75" spans="1:1" ht="34" x14ac:dyDescent="0.35">
      <c r="A75" s="75" t="s">
        <v>1030</v>
      </c>
    </row>
    <row r="76" spans="1:1" ht="17" x14ac:dyDescent="0.35">
      <c r="A76" s="75" t="s">
        <v>1031</v>
      </c>
    </row>
    <row r="77" spans="1:1" ht="51" x14ac:dyDescent="0.35">
      <c r="A77" s="75" t="s">
        <v>1032</v>
      </c>
    </row>
    <row r="78" spans="1:1" ht="17" x14ac:dyDescent="0.35">
      <c r="A78" s="80" t="s">
        <v>1033</v>
      </c>
    </row>
    <row r="79" spans="1:1" ht="17" x14ac:dyDescent="0.4">
      <c r="A79" s="74" t="s">
        <v>1034</v>
      </c>
    </row>
    <row r="80" spans="1:1" ht="17" x14ac:dyDescent="0.35">
      <c r="A80" s="80" t="s">
        <v>1035</v>
      </c>
    </row>
    <row r="81" spans="1:1" ht="34" x14ac:dyDescent="0.35">
      <c r="A81" s="75" t="s">
        <v>1036</v>
      </c>
    </row>
    <row r="82" spans="1:1" ht="34" x14ac:dyDescent="0.35">
      <c r="A82" s="75" t="s">
        <v>1037</v>
      </c>
    </row>
    <row r="83" spans="1:1" ht="34" x14ac:dyDescent="0.35">
      <c r="A83" s="75" t="s">
        <v>1038</v>
      </c>
    </row>
    <row r="84" spans="1:1" ht="34" x14ac:dyDescent="0.35">
      <c r="A84" s="75" t="s">
        <v>1039</v>
      </c>
    </row>
    <row r="85" spans="1:1" ht="34" x14ac:dyDescent="0.35">
      <c r="A85" s="75" t="s">
        <v>1040</v>
      </c>
    </row>
    <row r="86" spans="1:1" ht="17" x14ac:dyDescent="0.35">
      <c r="A86" s="80" t="s">
        <v>1041</v>
      </c>
    </row>
    <row r="87" spans="1:1" ht="17" x14ac:dyDescent="0.35">
      <c r="A87" s="75" t="s">
        <v>1042</v>
      </c>
    </row>
    <row r="88" spans="1:1" ht="17" x14ac:dyDescent="0.35">
      <c r="A88" s="75" t="s">
        <v>1043</v>
      </c>
    </row>
    <row r="89" spans="1:1" ht="17" x14ac:dyDescent="0.35">
      <c r="A89" s="80" t="s">
        <v>1044</v>
      </c>
    </row>
    <row r="90" spans="1:1" ht="34" x14ac:dyDescent="0.35">
      <c r="A90" s="75" t="s">
        <v>1045</v>
      </c>
    </row>
    <row r="91" spans="1:1" ht="17" x14ac:dyDescent="0.35">
      <c r="A91" s="80" t="s">
        <v>1046</v>
      </c>
    </row>
    <row r="92" spans="1:1" ht="17" x14ac:dyDescent="0.4">
      <c r="A92" s="74" t="s">
        <v>1047</v>
      </c>
    </row>
    <row r="93" spans="1:1" ht="17" x14ac:dyDescent="0.35">
      <c r="A93" s="75" t="s">
        <v>1048</v>
      </c>
    </row>
    <row r="94" spans="1:1" ht="17" x14ac:dyDescent="0.35">
      <c r="A94" s="75"/>
    </row>
    <row r="95" spans="1:1" ht="18.5" x14ac:dyDescent="0.35">
      <c r="A95" s="73" t="s">
        <v>1049</v>
      </c>
    </row>
    <row r="96" spans="1:1" ht="34" x14ac:dyDescent="0.4">
      <c r="A96" s="74" t="s">
        <v>1050</v>
      </c>
    </row>
    <row r="97" spans="1:1" ht="17" x14ac:dyDescent="0.4">
      <c r="A97" s="74" t="s">
        <v>1051</v>
      </c>
    </row>
    <row r="98" spans="1:1" ht="17" x14ac:dyDescent="0.35">
      <c r="A98" s="80" t="s">
        <v>1052</v>
      </c>
    </row>
    <row r="99" spans="1:1" ht="17" x14ac:dyDescent="0.35">
      <c r="A99" s="72" t="s">
        <v>1053</v>
      </c>
    </row>
    <row r="100" spans="1:1" ht="17" x14ac:dyDescent="0.35">
      <c r="A100" s="75" t="s">
        <v>1054</v>
      </c>
    </row>
    <row r="101" spans="1:1" ht="17" x14ac:dyDescent="0.35">
      <c r="A101" s="75" t="s">
        <v>1055</v>
      </c>
    </row>
    <row r="102" spans="1:1" ht="17" x14ac:dyDescent="0.35">
      <c r="A102" s="75" t="s">
        <v>1056</v>
      </c>
    </row>
    <row r="103" spans="1:1" ht="17" x14ac:dyDescent="0.35">
      <c r="A103" s="75" t="s">
        <v>1057</v>
      </c>
    </row>
    <row r="104" spans="1:1" ht="34" x14ac:dyDescent="0.35">
      <c r="A104" s="75" t="s">
        <v>1058</v>
      </c>
    </row>
    <row r="105" spans="1:1" ht="17" x14ac:dyDescent="0.35">
      <c r="A105" s="72" t="s">
        <v>1059</v>
      </c>
    </row>
    <row r="106" spans="1:1" ht="17" x14ac:dyDescent="0.35">
      <c r="A106" s="75" t="s">
        <v>1060</v>
      </c>
    </row>
    <row r="107" spans="1:1" ht="17" x14ac:dyDescent="0.35">
      <c r="A107" s="75" t="s">
        <v>1061</v>
      </c>
    </row>
    <row r="108" spans="1:1" ht="17" x14ac:dyDescent="0.35">
      <c r="A108" s="75" t="s">
        <v>1062</v>
      </c>
    </row>
    <row r="109" spans="1:1" ht="17" x14ac:dyDescent="0.35">
      <c r="A109" s="75" t="s">
        <v>1063</v>
      </c>
    </row>
    <row r="110" spans="1:1" ht="17" x14ac:dyDescent="0.35">
      <c r="A110" s="75" t="s">
        <v>1064</v>
      </c>
    </row>
    <row r="111" spans="1:1" ht="17" x14ac:dyDescent="0.35">
      <c r="A111" s="75" t="s">
        <v>1065</v>
      </c>
    </row>
    <row r="112" spans="1:1" ht="17" x14ac:dyDescent="0.35">
      <c r="A112" s="80" t="s">
        <v>1066</v>
      </c>
    </row>
    <row r="113" spans="1:1" ht="17" x14ac:dyDescent="0.35">
      <c r="A113" s="75" t="s">
        <v>1067</v>
      </c>
    </row>
    <row r="114" spans="1:1" ht="17" x14ac:dyDescent="0.35">
      <c r="A114" s="72" t="s">
        <v>1068</v>
      </c>
    </row>
    <row r="115" spans="1:1" ht="17" x14ac:dyDescent="0.35">
      <c r="A115" s="75" t="s">
        <v>1069</v>
      </c>
    </row>
    <row r="116" spans="1:1" ht="17" x14ac:dyDescent="0.35">
      <c r="A116" s="75" t="s">
        <v>1070</v>
      </c>
    </row>
    <row r="117" spans="1:1" ht="17" x14ac:dyDescent="0.35">
      <c r="A117" s="72" t="s">
        <v>1071</v>
      </c>
    </row>
    <row r="118" spans="1:1" ht="17" x14ac:dyDescent="0.35">
      <c r="A118" s="75" t="s">
        <v>1072</v>
      </c>
    </row>
    <row r="119" spans="1:1" ht="17" x14ac:dyDescent="0.35">
      <c r="A119" s="75" t="s">
        <v>1073</v>
      </c>
    </row>
    <row r="120" spans="1:1" ht="17" x14ac:dyDescent="0.35">
      <c r="A120" s="75" t="s">
        <v>1074</v>
      </c>
    </row>
    <row r="121" spans="1:1" ht="17" x14ac:dyDescent="0.35">
      <c r="A121" s="80" t="s">
        <v>1075</v>
      </c>
    </row>
    <row r="122" spans="1:1" ht="17" x14ac:dyDescent="0.35">
      <c r="A122" s="72" t="s">
        <v>1076</v>
      </c>
    </row>
    <row r="123" spans="1:1" ht="17" x14ac:dyDescent="0.35">
      <c r="A123" s="72" t="s">
        <v>1077</v>
      </c>
    </row>
    <row r="124" spans="1:1" ht="17" x14ac:dyDescent="0.35">
      <c r="A124" s="75" t="s">
        <v>1078</v>
      </c>
    </row>
    <row r="125" spans="1:1" ht="17" x14ac:dyDescent="0.35">
      <c r="A125" s="75" t="s">
        <v>1079</v>
      </c>
    </row>
    <row r="126" spans="1:1" ht="17" x14ac:dyDescent="0.35">
      <c r="A126" s="75" t="s">
        <v>1080</v>
      </c>
    </row>
    <row r="127" spans="1:1" ht="17" x14ac:dyDescent="0.35">
      <c r="A127" s="75" t="s">
        <v>1081</v>
      </c>
    </row>
    <row r="128" spans="1:1" ht="17" x14ac:dyDescent="0.35">
      <c r="A128" s="75" t="s">
        <v>1082</v>
      </c>
    </row>
    <row r="129" spans="1:1" ht="17" x14ac:dyDescent="0.35">
      <c r="A129" s="80" t="s">
        <v>1083</v>
      </c>
    </row>
    <row r="130" spans="1:1" ht="34" x14ac:dyDescent="0.35">
      <c r="A130" s="75" t="s">
        <v>1084</v>
      </c>
    </row>
    <row r="131" spans="1:1" ht="68" x14ac:dyDescent="0.35">
      <c r="A131" s="75" t="s">
        <v>1085</v>
      </c>
    </row>
    <row r="132" spans="1:1" ht="34" x14ac:dyDescent="0.35">
      <c r="A132" s="75" t="s">
        <v>1086</v>
      </c>
    </row>
    <row r="133" spans="1:1" ht="17" x14ac:dyDescent="0.35">
      <c r="A133" s="80" t="s">
        <v>1087</v>
      </c>
    </row>
    <row r="134" spans="1:1" ht="34" x14ac:dyDescent="0.35">
      <c r="A134" s="72" t="s">
        <v>1088</v>
      </c>
    </row>
    <row r="135" spans="1:1" ht="17" x14ac:dyDescent="0.35">
      <c r="A135" s="72"/>
    </row>
    <row r="136" spans="1:1" ht="18.5" x14ac:dyDescent="0.35">
      <c r="A136" s="73" t="s">
        <v>1089</v>
      </c>
    </row>
    <row r="137" spans="1:1" ht="17" x14ac:dyDescent="0.35">
      <c r="A137" s="75" t="s">
        <v>1090</v>
      </c>
    </row>
    <row r="138" spans="1:1" ht="34" x14ac:dyDescent="0.35">
      <c r="A138" s="77" t="s">
        <v>1091</v>
      </c>
    </row>
    <row r="139" spans="1:1" ht="34" x14ac:dyDescent="0.35">
      <c r="A139" s="77" t="s">
        <v>1092</v>
      </c>
    </row>
    <row r="140" spans="1:1" ht="17" x14ac:dyDescent="0.35">
      <c r="A140" s="76" t="s">
        <v>1093</v>
      </c>
    </row>
    <row r="141" spans="1:1" ht="17" x14ac:dyDescent="0.35">
      <c r="A141" s="81" t="s">
        <v>1094</v>
      </c>
    </row>
    <row r="142" spans="1:1" ht="34" x14ac:dyDescent="0.4">
      <c r="A142" s="78" t="s">
        <v>1095</v>
      </c>
    </row>
    <row r="143" spans="1:1" ht="17" x14ac:dyDescent="0.35">
      <c r="A143" s="77" t="s">
        <v>1096</v>
      </c>
    </row>
    <row r="144" spans="1:1" ht="17" x14ac:dyDescent="0.35">
      <c r="A144" s="77" t="s">
        <v>1097</v>
      </c>
    </row>
    <row r="145" spans="1:1" ht="17" x14ac:dyDescent="0.35">
      <c r="A145" s="81" t="s">
        <v>1098</v>
      </c>
    </row>
    <row r="146" spans="1:1" ht="17" x14ac:dyDescent="0.35">
      <c r="A146" s="76" t="s">
        <v>1099</v>
      </c>
    </row>
    <row r="147" spans="1:1" ht="17" x14ac:dyDescent="0.35">
      <c r="A147" s="81" t="s">
        <v>1100</v>
      </c>
    </row>
    <row r="148" spans="1:1" ht="17" x14ac:dyDescent="0.35">
      <c r="A148" s="77" t="s">
        <v>1101</v>
      </c>
    </row>
    <row r="149" spans="1:1" ht="17" x14ac:dyDescent="0.35">
      <c r="A149" s="77" t="s">
        <v>1102</v>
      </c>
    </row>
    <row r="150" spans="1:1" ht="17" x14ac:dyDescent="0.35">
      <c r="A150" s="77" t="s">
        <v>1103</v>
      </c>
    </row>
    <row r="151" spans="1:1" ht="34" x14ac:dyDescent="0.35">
      <c r="A151" s="81" t="s">
        <v>1104</v>
      </c>
    </row>
    <row r="152" spans="1:1" ht="17" x14ac:dyDescent="0.35">
      <c r="A152" s="76" t="s">
        <v>1105</v>
      </c>
    </row>
    <row r="153" spans="1:1" ht="17" x14ac:dyDescent="0.35">
      <c r="A153" s="77" t="s">
        <v>1106</v>
      </c>
    </row>
    <row r="154" spans="1:1" ht="17" x14ac:dyDescent="0.35">
      <c r="A154" s="77" t="s">
        <v>1107</v>
      </c>
    </row>
    <row r="155" spans="1:1" ht="17" x14ac:dyDescent="0.35">
      <c r="A155" s="77" t="s">
        <v>1108</v>
      </c>
    </row>
    <row r="156" spans="1:1" ht="17" x14ac:dyDescent="0.35">
      <c r="A156" s="77" t="s">
        <v>1109</v>
      </c>
    </row>
    <row r="157" spans="1:1" ht="34" x14ac:dyDescent="0.35">
      <c r="A157" s="77" t="s">
        <v>1110</v>
      </c>
    </row>
    <row r="158" spans="1:1" ht="34" x14ac:dyDescent="0.35">
      <c r="A158" s="77" t="s">
        <v>1111</v>
      </c>
    </row>
    <row r="159" spans="1:1" ht="17" x14ac:dyDescent="0.35">
      <c r="A159" s="76" t="s">
        <v>1112</v>
      </c>
    </row>
    <row r="160" spans="1:1" ht="34" x14ac:dyDescent="0.35">
      <c r="A160" s="77" t="s">
        <v>1113</v>
      </c>
    </row>
    <row r="161" spans="1:1" ht="34" x14ac:dyDescent="0.35">
      <c r="A161" s="77" t="s">
        <v>1114</v>
      </c>
    </row>
    <row r="162" spans="1:1" ht="17" x14ac:dyDescent="0.35">
      <c r="A162" s="77" t="s">
        <v>1115</v>
      </c>
    </row>
    <row r="163" spans="1:1" ht="17" x14ac:dyDescent="0.35">
      <c r="A163" s="76" t="s">
        <v>1116</v>
      </c>
    </row>
    <row r="164" spans="1:1" ht="34" x14ac:dyDescent="0.4">
      <c r="A164" s="78" t="s">
        <v>1130</v>
      </c>
    </row>
    <row r="165" spans="1:1" ht="34" x14ac:dyDescent="0.35">
      <c r="A165" s="77" t="s">
        <v>1117</v>
      </c>
    </row>
    <row r="166" spans="1:1" ht="17" x14ac:dyDescent="0.35">
      <c r="A166" s="76" t="s">
        <v>1118</v>
      </c>
    </row>
    <row r="167" spans="1:1" ht="17" x14ac:dyDescent="0.35">
      <c r="A167" s="77" t="s">
        <v>1119</v>
      </c>
    </row>
    <row r="168" spans="1:1" ht="17" x14ac:dyDescent="0.35">
      <c r="A168" s="76" t="s">
        <v>1120</v>
      </c>
    </row>
    <row r="169" spans="1:1" ht="17" x14ac:dyDescent="0.4">
      <c r="A169" s="78" t="s">
        <v>1121</v>
      </c>
    </row>
    <row r="170" spans="1:1" ht="17" x14ac:dyDescent="0.4">
      <c r="A170" s="78"/>
    </row>
    <row r="171" spans="1:1" ht="17" x14ac:dyDescent="0.4">
      <c r="A171" s="78"/>
    </row>
    <row r="172" spans="1:1" ht="17" x14ac:dyDescent="0.4">
      <c r="A172" s="78"/>
    </row>
    <row r="173" spans="1:1" ht="17" x14ac:dyDescent="0.4">
      <c r="A173" s="78"/>
    </row>
    <row r="174" spans="1:1" ht="17" x14ac:dyDescent="0.4">
      <c r="A174" s="78"/>
    </row>
  </sheetData>
  <pageMargins left="0.70866141732283472" right="0.70866141732283472" top="0.55118110236220474" bottom="0.35433070866141736" header="0.11811023622047245" footer="0.31496062992125984"/>
  <pageSetup paperSize="9" scale="50" fitToHeight="0" orientation="landscape" r:id="rId1"/>
  <rowBreaks count="1" manualBreakCount="1">
    <brk id="33"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8">
    <tabColor theme="8" tint="-0.249977111117893"/>
  </sheetPr>
  <dimension ref="B2:M25"/>
  <sheetViews>
    <sheetView showGridLines="0" topLeftCell="B3" zoomScaleNormal="100" workbookViewId="0">
      <selection activeCell="B20" sqref="B20:M20"/>
    </sheetView>
  </sheetViews>
  <sheetFormatPr baseColWidth="10" defaultRowHeight="14.5" x14ac:dyDescent="0.35"/>
  <cols>
    <col min="2" max="2" width="31.81640625" bestFit="1" customWidth="1"/>
  </cols>
  <sheetData>
    <row r="2" spans="2:13" ht="15" thickBot="1" x14ac:dyDescent="0.4"/>
    <row r="3" spans="2:13" x14ac:dyDescent="0.35">
      <c r="B3" s="441"/>
      <c r="C3" s="442"/>
      <c r="D3" s="442"/>
      <c r="E3" s="442"/>
      <c r="F3" s="442"/>
      <c r="G3" s="442"/>
      <c r="H3" s="442"/>
      <c r="I3" s="442"/>
      <c r="J3" s="442"/>
      <c r="K3" s="442"/>
      <c r="L3" s="442"/>
      <c r="M3" s="443"/>
    </row>
    <row r="4" spans="2:13" x14ac:dyDescent="0.35">
      <c r="B4" s="389"/>
      <c r="M4" s="268"/>
    </row>
    <row r="5" spans="2:13" x14ac:dyDescent="0.35">
      <c r="B5" s="389"/>
      <c r="M5" s="268"/>
    </row>
    <row r="6" spans="2:13" x14ac:dyDescent="0.35">
      <c r="B6" s="389"/>
      <c r="M6" s="268"/>
    </row>
    <row r="7" spans="2:13" x14ac:dyDescent="0.35">
      <c r="B7" s="389"/>
      <c r="M7" s="268"/>
    </row>
    <row r="8" spans="2:13" x14ac:dyDescent="0.35">
      <c r="B8" s="389"/>
      <c r="M8" s="268"/>
    </row>
    <row r="9" spans="2:13" x14ac:dyDescent="0.35">
      <c r="B9" s="389"/>
      <c r="M9" s="268"/>
    </row>
    <row r="10" spans="2:13" x14ac:dyDescent="0.35">
      <c r="B10" s="389"/>
      <c r="M10" s="268"/>
    </row>
    <row r="11" spans="2:13" x14ac:dyDescent="0.35">
      <c r="B11" s="389"/>
      <c r="M11" s="268"/>
    </row>
    <row r="12" spans="2:13" x14ac:dyDescent="0.35">
      <c r="B12" s="389"/>
      <c r="M12" s="268"/>
    </row>
    <row r="13" spans="2:13" s="444" customFormat="1" ht="45" x14ac:dyDescent="0.9">
      <c r="B13" s="693" t="s">
        <v>1543</v>
      </c>
      <c r="C13" s="694"/>
      <c r="D13" s="694"/>
      <c r="E13" s="694"/>
      <c r="F13" s="694"/>
      <c r="G13" s="694"/>
      <c r="H13" s="694"/>
      <c r="I13" s="694"/>
      <c r="J13" s="694"/>
      <c r="K13" s="694"/>
      <c r="L13" s="694"/>
      <c r="M13" s="695"/>
    </row>
    <row r="14" spans="2:13" s="444" customFormat="1" ht="30" x14ac:dyDescent="0.6">
      <c r="B14" s="445"/>
      <c r="M14" s="446"/>
    </row>
    <row r="15" spans="2:13" s="444" customFormat="1" ht="35" x14ac:dyDescent="0.7">
      <c r="B15" s="696" t="s">
        <v>1544</v>
      </c>
      <c r="C15" s="697"/>
      <c r="D15" s="697"/>
      <c r="E15" s="697"/>
      <c r="F15" s="697"/>
      <c r="G15" s="697"/>
      <c r="H15" s="697"/>
      <c r="I15" s="697"/>
      <c r="J15" s="697"/>
      <c r="K15" s="697"/>
      <c r="L15" s="697"/>
      <c r="M15" s="698"/>
    </row>
    <row r="16" spans="2:13" s="447" customFormat="1" ht="28" x14ac:dyDescent="0.6">
      <c r="B16" s="699" t="s">
        <v>1545</v>
      </c>
      <c r="C16" s="700"/>
      <c r="D16" s="700"/>
      <c r="E16" s="700"/>
      <c r="F16" s="700"/>
      <c r="G16" s="700"/>
      <c r="H16" s="700"/>
      <c r="I16" s="700"/>
      <c r="J16" s="700"/>
      <c r="K16" s="700"/>
      <c r="L16" s="700"/>
      <c r="M16" s="701"/>
    </row>
    <row r="17" spans="2:13" s="447" customFormat="1" ht="23" x14ac:dyDescent="0.5">
      <c r="B17" s="448"/>
      <c r="M17" s="449"/>
    </row>
    <row r="18" spans="2:13" s="447" customFormat="1" ht="23" x14ac:dyDescent="0.5">
      <c r="B18" s="448"/>
      <c r="M18" s="449"/>
    </row>
    <row r="19" spans="2:13" s="447" customFormat="1" ht="23" x14ac:dyDescent="0.5">
      <c r="B19" s="448"/>
      <c r="M19" s="449"/>
    </row>
    <row r="20" spans="2:13" s="444" customFormat="1" ht="30" x14ac:dyDescent="0.6">
      <c r="B20" s="702">
        <v>45930</v>
      </c>
      <c r="C20" s="703"/>
      <c r="D20" s="703"/>
      <c r="E20" s="703"/>
      <c r="F20" s="703"/>
      <c r="G20" s="703"/>
      <c r="H20" s="703"/>
      <c r="I20" s="703"/>
      <c r="J20" s="703"/>
      <c r="K20" s="703"/>
      <c r="L20" s="703"/>
      <c r="M20" s="704"/>
    </row>
    <row r="21" spans="2:13" s="444" customFormat="1" x14ac:dyDescent="0.35">
      <c r="B21" s="450"/>
      <c r="M21" s="446"/>
    </row>
    <row r="22" spans="2:13" x14ac:dyDescent="0.35">
      <c r="B22" s="389"/>
      <c r="M22" s="268"/>
    </row>
    <row r="23" spans="2:13" x14ac:dyDescent="0.35">
      <c r="B23" s="389"/>
      <c r="M23" s="268"/>
    </row>
    <row r="24" spans="2:13" x14ac:dyDescent="0.35">
      <c r="B24" s="389"/>
      <c r="M24" s="268"/>
    </row>
    <row r="25" spans="2:13" ht="15" thickBot="1" x14ac:dyDescent="0.4">
      <c r="B25" s="451"/>
      <c r="C25" s="336"/>
      <c r="D25" s="336"/>
      <c r="E25" s="336"/>
      <c r="F25" s="336"/>
      <c r="G25" s="336"/>
      <c r="H25" s="336"/>
      <c r="I25" s="336"/>
      <c r="J25" s="336"/>
      <c r="K25" s="336"/>
      <c r="L25" s="336"/>
      <c r="M25" s="337"/>
    </row>
  </sheetData>
  <mergeCells count="4">
    <mergeCell ref="B13:M13"/>
    <mergeCell ref="B15:M15"/>
    <mergeCell ref="B16:M16"/>
    <mergeCell ref="B20:M20"/>
  </mergeCells>
  <printOptions horizontalCentered="1" verticalCentered="1"/>
  <pageMargins left="0.70866141732283472" right="0.70866141732283472" top="0.74803149606299213" bottom="0.74803149606299213" header="0.31496062992125984" footer="0.31496062992125984"/>
  <pageSetup paperSize="9" scale="5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tabColor theme="3" tint="0.39997558519241921"/>
    <pageSetUpPr fitToPage="1"/>
  </sheetPr>
  <dimension ref="B1:M232"/>
  <sheetViews>
    <sheetView topLeftCell="A109" zoomScaleNormal="100" zoomScaleSheetLayoutView="80" workbookViewId="0">
      <selection activeCell="D96" sqref="D96"/>
    </sheetView>
  </sheetViews>
  <sheetFormatPr baseColWidth="10" defaultRowHeight="14.5" x14ac:dyDescent="0.35"/>
  <cols>
    <col min="1" max="1" width="3.453125" customWidth="1"/>
    <col min="3" max="3" width="23.7265625" customWidth="1"/>
    <col min="4" max="4" width="23.54296875" customWidth="1"/>
    <col min="5" max="5" width="14.81640625" customWidth="1"/>
    <col min="6" max="6" width="15.81640625" customWidth="1"/>
    <col min="7" max="7" width="17" customWidth="1"/>
    <col min="8" max="9" width="15.81640625" customWidth="1"/>
  </cols>
  <sheetData>
    <row r="1" spans="2:12" ht="15" thickBot="1" x14ac:dyDescent="0.4"/>
    <row r="2" spans="2:12" x14ac:dyDescent="0.35">
      <c r="B2" s="117"/>
      <c r="C2" s="118" t="s">
        <v>1298</v>
      </c>
      <c r="D2" s="119"/>
      <c r="E2" s="119"/>
      <c r="F2" s="119"/>
      <c r="G2" s="119"/>
      <c r="H2" s="119"/>
      <c r="I2" s="119"/>
      <c r="J2" s="119"/>
      <c r="K2" s="119"/>
      <c r="L2" s="120"/>
    </row>
    <row r="3" spans="2:12" x14ac:dyDescent="0.35">
      <c r="B3" s="121"/>
      <c r="C3" s="122"/>
      <c r="D3" s="122"/>
      <c r="E3" s="122"/>
      <c r="F3" s="122"/>
      <c r="G3" s="122"/>
      <c r="H3" s="122"/>
      <c r="I3" s="122"/>
      <c r="J3" s="122"/>
      <c r="K3" s="122"/>
      <c r="L3" s="123"/>
    </row>
    <row r="4" spans="2:12" x14ac:dyDescent="0.35">
      <c r="B4" s="121"/>
      <c r="C4" s="124" t="s">
        <v>1299</v>
      </c>
      <c r="D4" s="732" t="s">
        <v>1136</v>
      </c>
      <c r="E4" s="733"/>
      <c r="F4" s="734"/>
      <c r="G4" s="122"/>
      <c r="H4" s="122"/>
      <c r="I4" s="122"/>
      <c r="J4" s="122"/>
      <c r="K4" s="122"/>
      <c r="L4" s="123"/>
    </row>
    <row r="5" spans="2:12" x14ac:dyDescent="0.35">
      <c r="B5" s="121"/>
      <c r="C5" s="124" t="s">
        <v>1174</v>
      </c>
      <c r="D5" s="125">
        <v>45930</v>
      </c>
      <c r="E5" s="122"/>
      <c r="F5" s="122"/>
      <c r="G5" s="122"/>
      <c r="H5" s="122"/>
      <c r="I5" s="122"/>
      <c r="J5" s="122"/>
      <c r="K5" s="122"/>
      <c r="L5" s="123"/>
    </row>
    <row r="6" spans="2:12" x14ac:dyDescent="0.35">
      <c r="B6" s="121"/>
      <c r="C6" s="122"/>
      <c r="D6" s="122"/>
      <c r="E6" s="122"/>
      <c r="F6" s="122"/>
      <c r="G6" s="122"/>
      <c r="H6" s="122"/>
      <c r="I6" s="122"/>
      <c r="J6" s="122"/>
      <c r="K6" s="122"/>
      <c r="L6" s="123"/>
    </row>
    <row r="7" spans="2:12" x14ac:dyDescent="0.35">
      <c r="B7" s="121"/>
      <c r="C7" s="122"/>
      <c r="D7" s="126"/>
      <c r="E7" s="122"/>
      <c r="F7" s="122"/>
      <c r="G7" s="122"/>
      <c r="H7" s="122"/>
      <c r="I7" s="122"/>
      <c r="J7" s="122"/>
      <c r="K7" s="122"/>
      <c r="L7" s="123"/>
    </row>
    <row r="8" spans="2:12" x14ac:dyDescent="0.35">
      <c r="B8" s="127">
        <v>1</v>
      </c>
      <c r="C8" s="128" t="s">
        <v>1300</v>
      </c>
      <c r="D8" s="129"/>
      <c r="E8" s="129"/>
      <c r="F8" s="129"/>
      <c r="G8" s="129"/>
      <c r="H8" s="129"/>
      <c r="I8" s="129"/>
      <c r="J8" s="129"/>
      <c r="K8" s="129"/>
      <c r="L8" s="130"/>
    </row>
    <row r="9" spans="2:12" x14ac:dyDescent="0.35">
      <c r="B9" s="121"/>
      <c r="C9" s="122"/>
      <c r="D9" s="122"/>
      <c r="E9" s="122"/>
      <c r="F9" s="122"/>
      <c r="G9" s="122"/>
      <c r="H9" s="122"/>
      <c r="I9" s="122"/>
      <c r="J9" s="122"/>
      <c r="K9" s="122"/>
      <c r="L9" s="123"/>
    </row>
    <row r="10" spans="2:12" x14ac:dyDescent="0.35">
      <c r="B10" s="121"/>
      <c r="C10" s="122"/>
      <c r="D10" s="122"/>
      <c r="E10" s="122"/>
      <c r="F10" s="122"/>
      <c r="G10" s="122"/>
      <c r="H10" s="122"/>
      <c r="I10" s="122"/>
      <c r="J10" s="122"/>
      <c r="K10" s="122"/>
      <c r="L10" s="123"/>
    </row>
    <row r="11" spans="2:12" x14ac:dyDescent="0.35">
      <c r="B11" s="121" t="s">
        <v>1175</v>
      </c>
      <c r="C11" s="131" t="s">
        <v>1176</v>
      </c>
      <c r="D11" s="132"/>
      <c r="E11" s="133"/>
      <c r="F11" s="134" t="s">
        <v>1301</v>
      </c>
      <c r="G11" s="135"/>
      <c r="H11" s="135"/>
      <c r="I11" s="136"/>
      <c r="J11" s="122"/>
      <c r="K11" s="122"/>
      <c r="L11" s="123"/>
    </row>
    <row r="12" spans="2:12" x14ac:dyDescent="0.35">
      <c r="B12" s="121"/>
      <c r="C12" s="137" t="s">
        <v>1177</v>
      </c>
      <c r="D12" s="138"/>
      <c r="E12" s="139"/>
      <c r="F12" s="134" t="s">
        <v>1302</v>
      </c>
      <c r="G12" s="135"/>
      <c r="H12" s="135"/>
      <c r="I12" s="136"/>
      <c r="J12" s="122"/>
      <c r="K12" s="122"/>
      <c r="L12" s="123"/>
    </row>
    <row r="13" spans="2:12" x14ac:dyDescent="0.35">
      <c r="B13" s="121"/>
      <c r="C13" s="140" t="s">
        <v>1178</v>
      </c>
      <c r="D13" s="141"/>
      <c r="E13" s="142"/>
      <c r="F13" s="143" t="s">
        <v>1303</v>
      </c>
      <c r="G13" s="144"/>
      <c r="H13" s="144"/>
      <c r="I13" s="145"/>
      <c r="J13" s="122"/>
      <c r="K13" s="122"/>
      <c r="L13" s="123"/>
    </row>
    <row r="14" spans="2:12" x14ac:dyDescent="0.35">
      <c r="B14" s="121"/>
      <c r="C14" s="146"/>
      <c r="D14" s="146"/>
      <c r="E14" s="146"/>
      <c r="F14" s="146"/>
      <c r="G14" s="147"/>
      <c r="H14" s="122"/>
      <c r="I14" s="122"/>
      <c r="J14" s="122"/>
      <c r="K14" s="122"/>
      <c r="L14" s="123"/>
    </row>
    <row r="15" spans="2:12" x14ac:dyDescent="0.35">
      <c r="B15" s="121"/>
      <c r="C15" s="146"/>
      <c r="D15" s="146"/>
      <c r="E15" s="146"/>
      <c r="F15" s="146"/>
      <c r="G15" s="147"/>
      <c r="H15" s="122"/>
      <c r="I15" s="122"/>
      <c r="J15" s="122"/>
      <c r="K15" s="122"/>
      <c r="L15" s="123"/>
    </row>
    <row r="16" spans="2:12" x14ac:dyDescent="0.35">
      <c r="B16" s="121" t="s">
        <v>1179</v>
      </c>
      <c r="C16" s="146"/>
      <c r="D16" s="146"/>
      <c r="E16" s="146"/>
      <c r="F16" s="146"/>
      <c r="G16" s="148" t="s">
        <v>1180</v>
      </c>
      <c r="H16" s="149" t="s">
        <v>1181</v>
      </c>
      <c r="I16" s="150" t="s">
        <v>1182</v>
      </c>
      <c r="J16" s="122"/>
      <c r="K16" s="122"/>
      <c r="L16" s="123"/>
    </row>
    <row r="17" spans="2:12" x14ac:dyDescent="0.35">
      <c r="B17" s="121"/>
      <c r="C17" s="131"/>
      <c r="D17" s="132"/>
      <c r="E17" s="132"/>
      <c r="F17" s="151" t="s">
        <v>1184</v>
      </c>
      <c r="G17" s="152" t="s">
        <v>1304</v>
      </c>
      <c r="H17" s="153"/>
      <c r="I17" s="154" t="s">
        <v>1305</v>
      </c>
      <c r="J17" s="155"/>
      <c r="K17" s="122"/>
      <c r="L17" s="123"/>
    </row>
    <row r="18" spans="2:12" x14ac:dyDescent="0.35">
      <c r="B18" s="121"/>
      <c r="C18" s="156" t="s">
        <v>1183</v>
      </c>
      <c r="D18" s="157"/>
      <c r="E18" s="157"/>
      <c r="F18" s="158" t="s">
        <v>1185</v>
      </c>
      <c r="G18" s="159" t="s">
        <v>1686</v>
      </c>
      <c r="H18" s="160"/>
      <c r="I18" s="154" t="s">
        <v>1305</v>
      </c>
      <c r="J18" s="155"/>
      <c r="K18" s="122"/>
      <c r="L18" s="123"/>
    </row>
    <row r="19" spans="2:12" x14ac:dyDescent="0.35">
      <c r="B19" s="121"/>
      <c r="C19" s="156"/>
      <c r="D19" s="157"/>
      <c r="E19" s="157"/>
      <c r="F19" s="161" t="s">
        <v>1540</v>
      </c>
      <c r="G19" s="162" t="s">
        <v>3343</v>
      </c>
      <c r="H19" s="163"/>
      <c r="I19" s="154" t="s">
        <v>1305</v>
      </c>
      <c r="J19" s="155"/>
      <c r="K19" s="122"/>
      <c r="L19" s="123"/>
    </row>
    <row r="20" spans="2:12" x14ac:dyDescent="0.35">
      <c r="B20" s="121"/>
      <c r="C20" s="140"/>
      <c r="D20" s="141"/>
      <c r="E20" s="141"/>
      <c r="F20" s="161" t="s">
        <v>1186</v>
      </c>
      <c r="G20" s="162" t="s">
        <v>1304</v>
      </c>
      <c r="H20" s="163"/>
      <c r="I20" s="160" t="s">
        <v>1305</v>
      </c>
      <c r="J20" s="155"/>
      <c r="K20" s="122"/>
      <c r="L20" s="123"/>
    </row>
    <row r="21" spans="2:12" x14ac:dyDescent="0.35">
      <c r="B21" s="121"/>
      <c r="C21" s="146"/>
      <c r="D21" s="146"/>
      <c r="E21" s="146"/>
      <c r="F21" s="146"/>
      <c r="G21" s="155"/>
      <c r="H21" s="155"/>
      <c r="I21" s="155"/>
      <c r="J21" s="122"/>
      <c r="K21" s="122"/>
      <c r="L21" s="123"/>
    </row>
    <row r="22" spans="2:12" x14ac:dyDescent="0.35">
      <c r="B22" s="121"/>
      <c r="C22" s="146"/>
      <c r="D22" s="146"/>
      <c r="E22" s="146"/>
      <c r="F22" s="146"/>
      <c r="G22" s="155"/>
      <c r="H22" s="155"/>
      <c r="I22" s="155"/>
      <c r="J22" s="122"/>
      <c r="K22" s="122"/>
      <c r="L22" s="123"/>
    </row>
    <row r="23" spans="2:12" x14ac:dyDescent="0.35">
      <c r="B23" s="121" t="s">
        <v>1187</v>
      </c>
      <c r="C23" s="122"/>
      <c r="D23" s="122"/>
      <c r="E23" s="122"/>
      <c r="F23" s="122"/>
      <c r="G23" s="149" t="s">
        <v>1180</v>
      </c>
      <c r="H23" s="149" t="s">
        <v>1188</v>
      </c>
      <c r="I23" s="149" t="s">
        <v>1182</v>
      </c>
      <c r="J23" s="122"/>
      <c r="K23" s="122"/>
      <c r="L23" s="123"/>
    </row>
    <row r="24" spans="2:12" x14ac:dyDescent="0.35">
      <c r="B24" s="164"/>
      <c r="C24" s="131"/>
      <c r="D24" s="132"/>
      <c r="E24" s="132"/>
      <c r="F24" s="158" t="s">
        <v>1185</v>
      </c>
      <c r="G24" s="152" t="s">
        <v>1306</v>
      </c>
      <c r="H24" s="160"/>
      <c r="I24" s="160"/>
      <c r="J24" s="122"/>
      <c r="K24" s="122"/>
      <c r="L24" s="123"/>
    </row>
    <row r="25" spans="2:12" x14ac:dyDescent="0.35">
      <c r="B25" s="121"/>
      <c r="C25" s="156" t="s">
        <v>1189</v>
      </c>
      <c r="D25" s="157"/>
      <c r="E25" s="157"/>
      <c r="F25" s="161" t="s">
        <v>1540</v>
      </c>
      <c r="G25" s="159" t="s">
        <v>1306</v>
      </c>
      <c r="H25" s="160"/>
      <c r="I25" s="160"/>
      <c r="J25" s="122"/>
      <c r="K25" s="122"/>
      <c r="L25" s="123"/>
    </row>
    <row r="26" spans="2:12" x14ac:dyDescent="0.35">
      <c r="B26" s="121"/>
      <c r="C26" s="140"/>
      <c r="D26" s="141"/>
      <c r="E26" s="141"/>
      <c r="F26" s="161" t="s">
        <v>1186</v>
      </c>
      <c r="G26" s="162" t="s">
        <v>1306</v>
      </c>
      <c r="H26" s="160"/>
      <c r="I26" s="160"/>
      <c r="J26" s="122"/>
      <c r="K26" s="122"/>
      <c r="L26" s="123"/>
    </row>
    <row r="27" spans="2:12" x14ac:dyDescent="0.35">
      <c r="B27" s="121"/>
      <c r="C27" s="146"/>
      <c r="D27" s="146"/>
      <c r="E27" s="146"/>
      <c r="F27" s="146"/>
      <c r="G27" s="155"/>
      <c r="H27" s="155"/>
      <c r="I27" s="155"/>
      <c r="J27" s="122"/>
      <c r="K27" s="122"/>
      <c r="L27" s="123"/>
    </row>
    <row r="28" spans="2:12" x14ac:dyDescent="0.35">
      <c r="B28" s="121"/>
      <c r="C28" s="146"/>
      <c r="D28" s="146"/>
      <c r="E28" s="146"/>
      <c r="F28" s="146"/>
      <c r="G28" s="155"/>
      <c r="H28" s="155"/>
      <c r="I28" s="155"/>
      <c r="J28" s="122"/>
      <c r="K28" s="122"/>
      <c r="L28" s="123"/>
    </row>
    <row r="29" spans="2:12" x14ac:dyDescent="0.35">
      <c r="B29" s="121"/>
      <c r="C29" s="146" t="s">
        <v>1687</v>
      </c>
      <c r="D29" s="146"/>
      <c r="E29" s="146"/>
      <c r="F29" s="149" t="s">
        <v>1191</v>
      </c>
      <c r="G29" s="146"/>
      <c r="H29" s="122"/>
      <c r="I29" s="122"/>
      <c r="J29" s="122"/>
      <c r="K29" s="122"/>
      <c r="L29" s="123"/>
    </row>
    <row r="30" spans="2:12" x14ac:dyDescent="0.35">
      <c r="B30" s="121" t="s">
        <v>1190</v>
      </c>
      <c r="C30" s="131" t="s">
        <v>1307</v>
      </c>
      <c r="D30" s="165"/>
      <c r="E30" s="166">
        <v>0.16300000000000001</v>
      </c>
      <c r="F30" s="167">
        <v>45838</v>
      </c>
      <c r="G30" s="168"/>
      <c r="H30" s="122"/>
      <c r="I30" s="122"/>
      <c r="J30" s="122"/>
      <c r="K30" s="122"/>
      <c r="L30" s="123"/>
    </row>
    <row r="31" spans="2:12" x14ac:dyDescent="0.35">
      <c r="B31" s="121"/>
      <c r="C31" s="156" t="s">
        <v>1308</v>
      </c>
      <c r="D31" s="169"/>
      <c r="E31" s="166">
        <v>0.3115</v>
      </c>
      <c r="F31" s="167">
        <v>45838</v>
      </c>
      <c r="G31" s="168"/>
      <c r="H31" s="122"/>
      <c r="I31" s="122"/>
      <c r="J31" s="122"/>
      <c r="K31" s="122"/>
      <c r="L31" s="123"/>
    </row>
    <row r="32" spans="2:12" x14ac:dyDescent="0.35">
      <c r="B32" s="121"/>
      <c r="C32" s="156" t="s">
        <v>1309</v>
      </c>
      <c r="D32" s="169"/>
      <c r="E32" s="170">
        <v>0.38600000000000001</v>
      </c>
      <c r="F32" s="167">
        <v>45657</v>
      </c>
      <c r="G32" s="168"/>
      <c r="H32" s="122"/>
      <c r="I32" s="122"/>
      <c r="J32" s="122"/>
      <c r="K32" s="122"/>
      <c r="L32" s="123"/>
    </row>
    <row r="33" spans="2:12" x14ac:dyDescent="0.35">
      <c r="B33" s="121"/>
      <c r="C33" s="140" t="s">
        <v>1310</v>
      </c>
      <c r="D33" s="171"/>
      <c r="E33" s="166">
        <v>0.38600000000000001</v>
      </c>
      <c r="F33" s="167">
        <v>45657</v>
      </c>
      <c r="G33" s="168"/>
      <c r="H33" s="122"/>
      <c r="I33" s="122"/>
      <c r="J33" s="122"/>
      <c r="K33" s="122"/>
      <c r="L33" s="123"/>
    </row>
    <row r="34" spans="2:12" x14ac:dyDescent="0.35">
      <c r="B34" s="121"/>
      <c r="C34" s="122"/>
      <c r="D34" s="122"/>
      <c r="E34" s="122"/>
      <c r="F34" s="122"/>
      <c r="G34" s="122"/>
      <c r="H34" s="122"/>
      <c r="I34" s="122"/>
      <c r="J34" s="122"/>
      <c r="K34" s="122"/>
      <c r="L34" s="123"/>
    </row>
    <row r="35" spans="2:12" x14ac:dyDescent="0.35">
      <c r="B35" s="121"/>
      <c r="C35" s="122"/>
      <c r="D35" s="122"/>
      <c r="E35" s="122"/>
      <c r="F35" s="122"/>
      <c r="G35" s="122"/>
      <c r="H35" s="122"/>
      <c r="I35" s="122"/>
      <c r="J35" s="122"/>
      <c r="K35" s="122"/>
      <c r="L35" s="123"/>
    </row>
    <row r="36" spans="2:12" x14ac:dyDescent="0.35">
      <c r="B36" s="127">
        <v>2</v>
      </c>
      <c r="C36" s="128" t="s">
        <v>1192</v>
      </c>
      <c r="D36" s="129"/>
      <c r="E36" s="129"/>
      <c r="F36" s="129"/>
      <c r="G36" s="129"/>
      <c r="H36" s="129"/>
      <c r="I36" s="129"/>
      <c r="J36" s="129"/>
      <c r="K36" s="129"/>
      <c r="L36" s="130"/>
    </row>
    <row r="37" spans="2:12" x14ac:dyDescent="0.35">
      <c r="B37" s="172"/>
      <c r="C37" s="122"/>
      <c r="D37" s="122"/>
      <c r="E37" s="122"/>
      <c r="F37" s="122"/>
      <c r="G37" s="122"/>
      <c r="H37" s="122"/>
      <c r="I37" s="122"/>
      <c r="J37" s="122"/>
      <c r="K37" s="122"/>
      <c r="L37" s="123"/>
    </row>
    <row r="38" spans="2:12" x14ac:dyDescent="0.35">
      <c r="B38" s="172"/>
      <c r="C38" s="122"/>
      <c r="D38" s="122"/>
      <c r="E38" s="122"/>
      <c r="F38" s="122"/>
      <c r="G38" s="122"/>
      <c r="H38" s="122"/>
      <c r="I38" s="122"/>
      <c r="J38" s="122"/>
      <c r="K38" s="122"/>
      <c r="L38" s="123"/>
    </row>
    <row r="39" spans="2:12" x14ac:dyDescent="0.35">
      <c r="B39" s="172" t="s">
        <v>1193</v>
      </c>
      <c r="C39" s="173" t="s">
        <v>1311</v>
      </c>
      <c r="D39" s="174"/>
      <c r="E39" s="174"/>
      <c r="F39" s="174"/>
      <c r="G39" s="174"/>
      <c r="H39" s="174"/>
      <c r="I39" s="174"/>
      <c r="J39" s="174"/>
      <c r="K39" s="174"/>
      <c r="L39" s="175"/>
    </row>
    <row r="40" spans="2:12" x14ac:dyDescent="0.35">
      <c r="B40" s="172"/>
      <c r="C40" s="173"/>
      <c r="D40" s="174"/>
      <c r="E40" s="174"/>
      <c r="F40" s="174"/>
      <c r="G40" s="174"/>
      <c r="H40" s="174"/>
      <c r="I40" s="174"/>
      <c r="J40" s="174"/>
      <c r="K40" s="174"/>
      <c r="L40" s="175"/>
    </row>
    <row r="41" spans="2:12" x14ac:dyDescent="0.35">
      <c r="B41" s="172"/>
      <c r="C41" s="131" t="s">
        <v>1312</v>
      </c>
      <c r="D41" s="132"/>
      <c r="E41" s="132"/>
      <c r="F41" s="735" t="s">
        <v>1136</v>
      </c>
      <c r="G41" s="736"/>
      <c r="H41" s="736"/>
      <c r="I41" s="122"/>
      <c r="J41" s="122"/>
      <c r="K41" s="122"/>
      <c r="L41" s="123"/>
    </row>
    <row r="42" spans="2:12" x14ac:dyDescent="0.35">
      <c r="B42" s="172"/>
      <c r="C42" s="137" t="s">
        <v>1313</v>
      </c>
      <c r="D42" s="138"/>
      <c r="E42" s="138"/>
      <c r="F42" s="735" t="s">
        <v>461</v>
      </c>
      <c r="G42" s="736"/>
      <c r="H42" s="736"/>
      <c r="I42" s="122"/>
      <c r="J42" s="122"/>
      <c r="K42" s="122"/>
      <c r="L42" s="123"/>
    </row>
    <row r="43" spans="2:12" x14ac:dyDescent="0.35">
      <c r="B43" s="172"/>
      <c r="C43" s="137" t="s">
        <v>1314</v>
      </c>
      <c r="D43" s="138"/>
      <c r="E43" s="138"/>
      <c r="F43" s="575" t="s">
        <v>2666</v>
      </c>
      <c r="G43" s="572"/>
      <c r="H43" s="576"/>
      <c r="I43" s="122"/>
      <c r="J43" s="122"/>
      <c r="K43" s="122"/>
      <c r="L43" s="123"/>
    </row>
    <row r="44" spans="2:12" x14ac:dyDescent="0.35">
      <c r="B44" s="172"/>
      <c r="C44" s="146"/>
      <c r="D44" s="146"/>
      <c r="E44" s="146"/>
      <c r="F44" s="147"/>
      <c r="G44" s="122"/>
      <c r="H44" s="122"/>
      <c r="I44" s="122"/>
      <c r="J44" s="122"/>
      <c r="K44" s="122"/>
      <c r="L44" s="123"/>
    </row>
    <row r="45" spans="2:12" x14ac:dyDescent="0.35">
      <c r="B45" s="172"/>
      <c r="C45" s="137" t="s">
        <v>1315</v>
      </c>
      <c r="D45" s="138"/>
      <c r="E45" s="139"/>
      <c r="F45" s="575" t="s">
        <v>2667</v>
      </c>
      <c r="G45" s="573"/>
      <c r="H45" s="573"/>
      <c r="I45" s="574"/>
      <c r="J45" s="122"/>
      <c r="K45" s="122"/>
      <c r="L45" s="123"/>
    </row>
    <row r="46" spans="2:12" x14ac:dyDescent="0.35">
      <c r="B46" s="172"/>
      <c r="C46" s="156" t="s">
        <v>1316</v>
      </c>
      <c r="D46" s="157"/>
      <c r="E46" s="176"/>
      <c r="F46" s="729" t="s">
        <v>1137</v>
      </c>
      <c r="G46" s="730"/>
      <c r="H46" s="730"/>
      <c r="I46" s="731"/>
      <c r="J46" s="122"/>
      <c r="K46" s="122"/>
      <c r="L46" s="123"/>
    </row>
    <row r="47" spans="2:12" x14ac:dyDescent="0.35">
      <c r="B47" s="172"/>
      <c r="C47" s="137" t="s">
        <v>1317</v>
      </c>
      <c r="D47" s="138"/>
      <c r="E47" s="139"/>
      <c r="F47" s="729" t="s">
        <v>1137</v>
      </c>
      <c r="G47" s="730"/>
      <c r="H47" s="730"/>
      <c r="I47" s="731"/>
      <c r="J47" s="122"/>
      <c r="K47" s="122"/>
      <c r="L47" s="123"/>
    </row>
    <row r="48" spans="2:12" x14ac:dyDescent="0.35">
      <c r="B48" s="172"/>
      <c r="C48" s="146"/>
      <c r="D48" s="122"/>
      <c r="E48" s="122"/>
      <c r="F48" s="122"/>
      <c r="G48" s="122"/>
      <c r="H48" s="122"/>
      <c r="I48" s="122"/>
      <c r="J48" s="122"/>
      <c r="K48" s="122"/>
      <c r="L48" s="123"/>
    </row>
    <row r="49" spans="2:12" x14ac:dyDescent="0.35">
      <c r="B49" s="172"/>
      <c r="C49" s="146"/>
      <c r="D49" s="122"/>
      <c r="E49" s="122"/>
      <c r="F49" s="122"/>
      <c r="G49" s="122"/>
      <c r="H49" s="122"/>
      <c r="I49" s="122"/>
      <c r="J49" s="122"/>
      <c r="K49" s="122"/>
      <c r="L49" s="123"/>
    </row>
    <row r="50" spans="2:12" x14ac:dyDescent="0.35">
      <c r="B50" s="172" t="s">
        <v>1201</v>
      </c>
      <c r="C50" s="173" t="s">
        <v>1194</v>
      </c>
      <c r="D50" s="174"/>
      <c r="E50" s="174"/>
      <c r="F50" s="174"/>
      <c r="G50" s="174"/>
      <c r="H50" s="174"/>
      <c r="I50" s="174"/>
      <c r="J50" s="174"/>
      <c r="K50" s="174"/>
      <c r="L50" s="175"/>
    </row>
    <row r="51" spans="2:12" x14ac:dyDescent="0.35">
      <c r="B51" s="172"/>
      <c r="C51" s="173"/>
      <c r="D51" s="177"/>
      <c r="E51" s="174"/>
      <c r="F51" s="174"/>
      <c r="G51" s="174"/>
      <c r="H51" s="174"/>
      <c r="I51" s="174"/>
      <c r="J51" s="174"/>
      <c r="K51" s="174"/>
      <c r="L51" s="175"/>
    </row>
    <row r="52" spans="2:12" x14ac:dyDescent="0.35">
      <c r="B52" s="172"/>
      <c r="C52" s="173"/>
      <c r="D52" s="146"/>
      <c r="E52" s="174"/>
      <c r="F52" s="178" t="s">
        <v>87</v>
      </c>
      <c r="G52" s="178" t="s">
        <v>1318</v>
      </c>
      <c r="H52" s="155"/>
      <c r="I52" s="174"/>
      <c r="J52" s="174"/>
      <c r="K52" s="174"/>
      <c r="L52" s="175"/>
    </row>
    <row r="53" spans="2:12" x14ac:dyDescent="0.35">
      <c r="B53" s="172"/>
      <c r="C53" s="179"/>
      <c r="D53" s="179"/>
      <c r="E53" s="174"/>
      <c r="F53" s="180" t="s">
        <v>1195</v>
      </c>
      <c r="G53" s="180" t="s">
        <v>1319</v>
      </c>
      <c r="H53" s="155"/>
      <c r="I53" s="174"/>
      <c r="J53" s="174"/>
      <c r="K53" s="174"/>
      <c r="L53" s="175"/>
    </row>
    <row r="54" spans="2:12" x14ac:dyDescent="0.35">
      <c r="B54" s="172"/>
      <c r="C54" s="131" t="s">
        <v>1196</v>
      </c>
      <c r="D54" s="181" t="s">
        <v>1660</v>
      </c>
      <c r="E54" s="182"/>
      <c r="F54" s="183">
        <v>31573.745357823602</v>
      </c>
      <c r="G54" s="491"/>
      <c r="H54" s="184"/>
      <c r="I54" s="122"/>
      <c r="J54" s="122"/>
      <c r="K54" s="122"/>
      <c r="L54" s="123"/>
    </row>
    <row r="55" spans="2:12" x14ac:dyDescent="0.35">
      <c r="B55" s="172"/>
      <c r="C55" s="156"/>
      <c r="D55" s="181" t="s">
        <v>1197</v>
      </c>
      <c r="E55" s="182"/>
      <c r="F55" s="183">
        <v>596.47</v>
      </c>
      <c r="G55" s="492"/>
      <c r="H55" s="122"/>
      <c r="I55" s="122"/>
      <c r="J55" s="122"/>
      <c r="K55" s="122"/>
      <c r="L55" s="123"/>
    </row>
    <row r="56" spans="2:12" x14ac:dyDescent="0.35">
      <c r="B56" s="172"/>
      <c r="C56" s="156"/>
      <c r="D56" s="181" t="s">
        <v>1198</v>
      </c>
      <c r="E56" s="182"/>
      <c r="F56" s="183">
        <v>21197.24</v>
      </c>
      <c r="G56" s="492"/>
      <c r="H56" s="185"/>
      <c r="I56" s="186"/>
      <c r="J56" s="122"/>
      <c r="K56" s="122"/>
      <c r="L56" s="123"/>
    </row>
    <row r="57" spans="2:12" x14ac:dyDescent="0.35">
      <c r="B57" s="172"/>
      <c r="C57" s="156"/>
      <c r="D57" s="181" t="s">
        <v>1659</v>
      </c>
      <c r="E57" s="182"/>
      <c r="F57" s="578">
        <v>6401.0770000000002</v>
      </c>
      <c r="G57" s="492"/>
      <c r="H57" s="122"/>
      <c r="I57" s="187"/>
      <c r="J57" s="122"/>
      <c r="K57" s="122"/>
      <c r="L57" s="123"/>
    </row>
    <row r="58" spans="2:12" x14ac:dyDescent="0.35">
      <c r="B58" s="172"/>
      <c r="C58" s="156"/>
      <c r="D58" s="181" t="s">
        <v>85</v>
      </c>
      <c r="E58" s="182"/>
      <c r="F58" s="183">
        <v>561.10122576915842</v>
      </c>
      <c r="G58" s="492"/>
      <c r="H58" s="122"/>
      <c r="I58" s="186"/>
      <c r="J58" s="122"/>
      <c r="K58" s="122"/>
      <c r="L58" s="123"/>
    </row>
    <row r="59" spans="2:12" x14ac:dyDescent="0.35">
      <c r="B59" s="172"/>
      <c r="C59" s="737" t="s">
        <v>87</v>
      </c>
      <c r="D59" s="738"/>
      <c r="E59" s="739"/>
      <c r="F59" s="188">
        <f>SUM(F54:F58)</f>
        <v>60329.633583592768</v>
      </c>
      <c r="G59" s="188"/>
      <c r="H59" s="186"/>
      <c r="I59" s="186"/>
      <c r="J59" s="122"/>
      <c r="K59" s="122"/>
      <c r="L59" s="123"/>
    </row>
    <row r="60" spans="2:12" x14ac:dyDescent="0.35">
      <c r="B60" s="172"/>
      <c r="C60" s="146" t="s">
        <v>3378</v>
      </c>
      <c r="D60" s="122"/>
      <c r="E60" s="122"/>
      <c r="F60" s="122"/>
      <c r="G60" s="122"/>
      <c r="H60" s="122"/>
      <c r="I60" s="122"/>
      <c r="J60" s="122"/>
      <c r="K60" s="122"/>
      <c r="L60" s="123"/>
    </row>
    <row r="61" spans="2:12" x14ac:dyDescent="0.35">
      <c r="B61" s="172"/>
      <c r="C61" s="146"/>
      <c r="D61" s="122"/>
      <c r="E61" s="122"/>
      <c r="F61" s="122"/>
      <c r="G61" s="122"/>
      <c r="H61" s="122"/>
      <c r="I61" s="122"/>
      <c r="J61" s="122"/>
      <c r="K61" s="122"/>
      <c r="L61" s="123"/>
    </row>
    <row r="62" spans="2:12" ht="6.75" customHeight="1" x14ac:dyDescent="0.35">
      <c r="B62" s="172"/>
      <c r="C62" s="146"/>
      <c r="D62" s="122"/>
      <c r="E62" s="122"/>
      <c r="F62" s="122"/>
      <c r="G62" s="122"/>
      <c r="H62" s="122"/>
      <c r="I62" s="122"/>
      <c r="J62" s="122"/>
      <c r="K62" s="122"/>
      <c r="L62" s="123"/>
    </row>
    <row r="63" spans="2:12" x14ac:dyDescent="0.35">
      <c r="B63" s="172"/>
      <c r="C63" s="189" t="s">
        <v>1200</v>
      </c>
      <c r="D63" s="190"/>
      <c r="E63" s="191"/>
      <c r="F63" s="192">
        <v>51873.777000000002</v>
      </c>
      <c r="G63" s="122"/>
      <c r="H63" s="122"/>
      <c r="I63" s="122"/>
      <c r="J63" s="122"/>
      <c r="K63" s="122"/>
      <c r="L63" s="123"/>
    </row>
    <row r="64" spans="2:12" x14ac:dyDescent="0.35">
      <c r="B64" s="172"/>
      <c r="C64" s="122"/>
      <c r="D64" s="122"/>
      <c r="E64" s="122"/>
      <c r="F64" s="122"/>
      <c r="G64" s="122"/>
      <c r="H64" s="122"/>
      <c r="I64" s="122"/>
      <c r="J64" s="122"/>
      <c r="K64" s="122"/>
      <c r="L64" s="123"/>
    </row>
    <row r="65" spans="2:12" x14ac:dyDescent="0.35">
      <c r="B65" s="172"/>
      <c r="C65" s="122"/>
      <c r="D65" s="122"/>
      <c r="E65" s="122"/>
      <c r="F65" s="122"/>
      <c r="G65" s="122"/>
      <c r="H65" s="122"/>
      <c r="I65" s="122"/>
      <c r="J65" s="122"/>
      <c r="K65" s="122"/>
      <c r="L65" s="123"/>
    </row>
    <row r="66" spans="2:12" x14ac:dyDescent="0.35">
      <c r="B66" s="172" t="s">
        <v>1204</v>
      </c>
      <c r="C66" s="173" t="s">
        <v>1320</v>
      </c>
      <c r="D66" s="174"/>
      <c r="E66" s="174"/>
      <c r="F66" s="174"/>
      <c r="G66" s="174"/>
      <c r="H66" s="174"/>
      <c r="I66" s="174"/>
      <c r="J66" s="174"/>
      <c r="K66" s="174"/>
      <c r="L66" s="175"/>
    </row>
    <row r="67" spans="2:12" x14ac:dyDescent="0.35">
      <c r="B67" s="172"/>
      <c r="C67" s="173"/>
      <c r="D67" s="174"/>
      <c r="E67" s="174"/>
      <c r="F67" s="174"/>
      <c r="G67" s="174"/>
      <c r="H67" s="174"/>
      <c r="I67" s="174"/>
      <c r="J67" s="174"/>
      <c r="K67" s="174"/>
      <c r="L67" s="175"/>
    </row>
    <row r="68" spans="2:12" x14ac:dyDescent="0.35">
      <c r="B68" s="172"/>
      <c r="C68" s="122"/>
      <c r="D68" s="193" t="s">
        <v>1321</v>
      </c>
      <c r="E68" s="193" t="s">
        <v>1322</v>
      </c>
      <c r="F68" s="122"/>
      <c r="G68" s="122"/>
      <c r="H68" s="122"/>
      <c r="I68" s="122"/>
      <c r="J68" s="122"/>
      <c r="K68" s="122"/>
      <c r="L68" s="123"/>
    </row>
    <row r="69" spans="2:12" x14ac:dyDescent="0.35">
      <c r="B69" s="172"/>
      <c r="C69" s="194" t="s">
        <v>1323</v>
      </c>
      <c r="D69" s="195">
        <v>1.05</v>
      </c>
      <c r="E69" s="577">
        <v>1.1200000000000001</v>
      </c>
      <c r="F69" s="168" t="s">
        <v>3379</v>
      </c>
      <c r="G69" s="122"/>
      <c r="H69" s="122"/>
      <c r="I69" s="122"/>
      <c r="J69" s="122"/>
      <c r="K69" s="122"/>
      <c r="L69" s="123"/>
    </row>
    <row r="70" spans="2:12" x14ac:dyDescent="0.35">
      <c r="B70" s="172"/>
      <c r="C70" s="194" t="s">
        <v>1324</v>
      </c>
      <c r="D70" s="196"/>
      <c r="E70" s="196"/>
      <c r="F70" s="122"/>
      <c r="G70" s="122"/>
      <c r="H70" s="122"/>
      <c r="I70" s="122"/>
      <c r="J70" s="122"/>
      <c r="K70" s="122"/>
      <c r="L70" s="123"/>
    </row>
    <row r="71" spans="2:12" x14ac:dyDescent="0.35">
      <c r="B71" s="172"/>
      <c r="C71" s="194" t="s">
        <v>85</v>
      </c>
      <c r="D71" s="196">
        <v>0.05</v>
      </c>
      <c r="E71" s="197">
        <v>0.105</v>
      </c>
      <c r="F71" s="168" t="s">
        <v>1325</v>
      </c>
      <c r="G71" s="122"/>
      <c r="H71" s="122"/>
      <c r="I71" s="122"/>
      <c r="J71" s="122"/>
      <c r="K71" s="122"/>
      <c r="L71" s="123"/>
    </row>
    <row r="72" spans="2:12" x14ac:dyDescent="0.35">
      <c r="B72" s="172"/>
      <c r="C72" s="146"/>
      <c r="D72" s="174"/>
      <c r="E72" s="146"/>
      <c r="F72" s="122"/>
      <c r="G72" s="122"/>
      <c r="H72" s="122"/>
      <c r="I72" s="122"/>
      <c r="J72" s="122"/>
      <c r="K72" s="122"/>
      <c r="L72" s="123"/>
    </row>
    <row r="73" spans="2:12" ht="8.25" customHeight="1" x14ac:dyDescent="0.35">
      <c r="B73" s="172"/>
      <c r="C73" s="146"/>
      <c r="D73" s="174"/>
      <c r="E73" s="146"/>
      <c r="F73" s="122"/>
      <c r="G73" s="122"/>
      <c r="H73" s="122"/>
      <c r="I73" s="122"/>
      <c r="J73" s="122"/>
      <c r="K73" s="122"/>
      <c r="L73" s="123"/>
    </row>
    <row r="74" spans="2:12" x14ac:dyDescent="0.35">
      <c r="B74" s="172" t="s">
        <v>1326</v>
      </c>
      <c r="C74" s="173" t="s">
        <v>1202</v>
      </c>
      <c r="D74" s="174"/>
      <c r="E74" s="146"/>
      <c r="F74" s="122"/>
      <c r="G74" s="122"/>
      <c r="H74" s="122"/>
      <c r="I74" s="122"/>
      <c r="J74" s="122"/>
      <c r="K74" s="122"/>
      <c r="L74" s="123"/>
    </row>
    <row r="75" spans="2:12" x14ac:dyDescent="0.35">
      <c r="B75" s="172"/>
      <c r="C75" s="146"/>
      <c r="D75" s="174"/>
      <c r="E75" s="146"/>
      <c r="F75" s="122"/>
      <c r="G75" s="122"/>
      <c r="H75" s="122"/>
      <c r="I75" s="122"/>
      <c r="J75" s="122"/>
      <c r="K75" s="122"/>
      <c r="L75" s="123"/>
    </row>
    <row r="76" spans="2:12" x14ac:dyDescent="0.35">
      <c r="B76" s="172"/>
      <c r="C76" s="146"/>
      <c r="D76" s="174"/>
      <c r="E76" s="146"/>
      <c r="F76" s="178" t="s">
        <v>1180</v>
      </c>
      <c r="G76" s="178" t="s">
        <v>1181</v>
      </c>
      <c r="H76" s="178" t="s">
        <v>1182</v>
      </c>
      <c r="I76" s="122"/>
      <c r="J76" s="122"/>
      <c r="K76" s="122"/>
      <c r="L76" s="123"/>
    </row>
    <row r="77" spans="2:12" x14ac:dyDescent="0.35">
      <c r="B77" s="172"/>
      <c r="C77" s="740" t="s">
        <v>1203</v>
      </c>
      <c r="D77" s="741"/>
      <c r="E77" s="158" t="s">
        <v>1185</v>
      </c>
      <c r="F77" s="159" t="s">
        <v>1327</v>
      </c>
      <c r="G77" s="160"/>
      <c r="H77" s="160" t="s">
        <v>1305</v>
      </c>
      <c r="I77" s="155"/>
      <c r="J77" s="122"/>
      <c r="K77" s="122"/>
      <c r="L77" s="123"/>
    </row>
    <row r="78" spans="2:12" x14ac:dyDescent="0.35">
      <c r="B78" s="172"/>
      <c r="C78" s="742"/>
      <c r="D78" s="743"/>
      <c r="E78" s="161" t="s">
        <v>1540</v>
      </c>
      <c r="F78" s="162" t="s">
        <v>1328</v>
      </c>
      <c r="G78" s="160"/>
      <c r="H78" s="160" t="s">
        <v>1305</v>
      </c>
      <c r="I78" s="155"/>
      <c r="J78" s="122"/>
      <c r="K78" s="122"/>
      <c r="L78" s="123"/>
    </row>
    <row r="79" spans="2:12" x14ac:dyDescent="0.35">
      <c r="B79" s="172"/>
      <c r="C79" s="744"/>
      <c r="D79" s="745"/>
      <c r="E79" s="161" t="s">
        <v>1186</v>
      </c>
      <c r="F79" s="162" t="s">
        <v>1328</v>
      </c>
      <c r="G79" s="160"/>
      <c r="H79" s="160" t="s">
        <v>1305</v>
      </c>
      <c r="I79" s="146"/>
      <c r="J79" s="122"/>
      <c r="K79" s="122"/>
      <c r="L79" s="123"/>
    </row>
    <row r="80" spans="2:12" x14ac:dyDescent="0.35">
      <c r="B80" s="172"/>
      <c r="C80" s="122"/>
      <c r="D80" s="122"/>
      <c r="E80" s="122"/>
      <c r="F80" s="122"/>
      <c r="G80" s="122"/>
      <c r="H80" s="122"/>
      <c r="I80" s="122"/>
      <c r="J80" s="122"/>
      <c r="K80" s="122"/>
      <c r="L80" s="123"/>
    </row>
    <row r="81" spans="2:12" ht="10" customHeight="1" x14ac:dyDescent="0.35">
      <c r="B81" s="172"/>
      <c r="C81" s="122"/>
      <c r="D81" s="122"/>
      <c r="E81" s="122"/>
      <c r="F81" s="122"/>
      <c r="G81" s="122"/>
      <c r="H81" s="122"/>
      <c r="I81" s="122"/>
      <c r="J81" s="122"/>
      <c r="K81" s="122"/>
      <c r="L81" s="123"/>
    </row>
    <row r="82" spans="2:12" x14ac:dyDescent="0.35">
      <c r="B82" s="172" t="s">
        <v>1329</v>
      </c>
      <c r="C82" s="173" t="s">
        <v>1205</v>
      </c>
      <c r="D82" s="198"/>
      <c r="E82" s="122"/>
      <c r="F82" s="122"/>
      <c r="G82" s="122"/>
      <c r="H82" s="122"/>
      <c r="I82" s="122"/>
      <c r="J82" s="122"/>
      <c r="K82" s="122"/>
      <c r="L82" s="123"/>
    </row>
    <row r="83" spans="2:12" x14ac:dyDescent="0.35">
      <c r="B83" s="199"/>
      <c r="C83" s="198"/>
      <c r="D83" s="198"/>
      <c r="E83" s="122"/>
      <c r="F83" s="122"/>
      <c r="G83" s="122"/>
      <c r="H83" s="122"/>
      <c r="I83" s="122"/>
      <c r="J83" s="122"/>
      <c r="K83" s="122"/>
      <c r="L83" s="123"/>
    </row>
    <row r="84" spans="2:12" x14ac:dyDescent="0.35">
      <c r="B84" s="172"/>
      <c r="C84" s="189" t="s">
        <v>1206</v>
      </c>
      <c r="D84" s="190"/>
      <c r="E84" s="191"/>
      <c r="F84" s="200" t="s">
        <v>1207</v>
      </c>
      <c r="G84" s="122"/>
      <c r="H84" s="122"/>
      <c r="I84" s="122"/>
      <c r="J84" s="122"/>
      <c r="K84" s="122"/>
      <c r="L84" s="123"/>
    </row>
    <row r="85" spans="2:12" x14ac:dyDescent="0.35">
      <c r="B85" s="172"/>
      <c r="C85" s="137" t="s">
        <v>1208</v>
      </c>
      <c r="D85" s="138"/>
      <c r="E85" s="139"/>
      <c r="F85" s="201">
        <v>2002.08</v>
      </c>
      <c r="G85" s="122"/>
      <c r="H85" s="122"/>
      <c r="I85" s="122"/>
      <c r="J85" s="122"/>
      <c r="K85" s="122"/>
      <c r="L85" s="123"/>
    </row>
    <row r="86" spans="2:12" x14ac:dyDescent="0.35">
      <c r="B86" s="172"/>
      <c r="C86" s="137" t="s">
        <v>1209</v>
      </c>
      <c r="D86" s="138"/>
      <c r="E86" s="139"/>
      <c r="F86" s="201">
        <v>40.51</v>
      </c>
      <c r="G86" s="122"/>
      <c r="H86" s="122"/>
      <c r="I86" s="122"/>
      <c r="J86" s="122"/>
      <c r="K86" s="122"/>
      <c r="L86" s="123"/>
    </row>
    <row r="87" spans="2:12" x14ac:dyDescent="0.35">
      <c r="B87" s="172"/>
      <c r="C87" s="137" t="s">
        <v>1210</v>
      </c>
      <c r="D87" s="138"/>
      <c r="E87" s="139"/>
      <c r="F87" s="201">
        <v>4790.4799999999996</v>
      </c>
      <c r="G87" s="122"/>
      <c r="H87" s="122"/>
      <c r="I87" s="122"/>
      <c r="J87" s="122"/>
      <c r="K87" s="122"/>
      <c r="L87" s="123"/>
    </row>
    <row r="88" spans="2:12" x14ac:dyDescent="0.35">
      <c r="B88" s="172"/>
      <c r="C88" s="181"/>
      <c r="D88" s="182"/>
      <c r="E88" s="202" t="s">
        <v>1211</v>
      </c>
      <c r="F88" s="203">
        <f>F85+F86+F87</f>
        <v>6833.07</v>
      </c>
      <c r="G88" s="122"/>
      <c r="H88" s="122"/>
      <c r="I88" s="122"/>
      <c r="J88" s="122"/>
      <c r="K88" s="122"/>
      <c r="L88" s="123"/>
    </row>
    <row r="89" spans="2:12" x14ac:dyDescent="0.35">
      <c r="B89" s="172"/>
      <c r="C89" s="137" t="s">
        <v>1200</v>
      </c>
      <c r="D89" s="138"/>
      <c r="E89" s="139"/>
      <c r="F89" s="201">
        <v>51873.777000000002</v>
      </c>
      <c r="G89" s="122"/>
      <c r="H89" s="122"/>
      <c r="I89" s="122"/>
      <c r="J89" s="122"/>
      <c r="K89" s="122"/>
      <c r="L89" s="123"/>
    </row>
    <row r="90" spans="2:12" x14ac:dyDescent="0.35">
      <c r="B90" s="172"/>
      <c r="C90" s="137" t="s">
        <v>1330</v>
      </c>
      <c r="D90" s="138"/>
      <c r="E90" s="139"/>
      <c r="F90" s="201">
        <v>-86.558999999999997</v>
      </c>
      <c r="G90" s="122"/>
      <c r="H90" s="122"/>
      <c r="I90" s="122"/>
      <c r="J90" s="122"/>
      <c r="K90" s="122"/>
      <c r="L90" s="123"/>
    </row>
    <row r="91" spans="2:12" x14ac:dyDescent="0.35">
      <c r="B91" s="172"/>
      <c r="C91" s="137" t="s">
        <v>1212</v>
      </c>
      <c r="D91" s="138"/>
      <c r="E91" s="139"/>
      <c r="F91" s="201">
        <v>708.81199999999694</v>
      </c>
      <c r="G91" s="122"/>
      <c r="H91" s="122"/>
      <c r="I91" s="122"/>
      <c r="J91" s="122"/>
      <c r="K91" s="122"/>
      <c r="L91" s="123"/>
    </row>
    <row r="92" spans="2:12" x14ac:dyDescent="0.35">
      <c r="B92" s="172"/>
      <c r="C92" s="181"/>
      <c r="D92" s="182"/>
      <c r="E92" s="202" t="s">
        <v>1213</v>
      </c>
      <c r="F92" s="203">
        <f>F89+F91+F90</f>
        <v>52496.03</v>
      </c>
      <c r="G92" s="122"/>
      <c r="H92" s="122"/>
      <c r="I92" s="122"/>
      <c r="J92" s="122"/>
      <c r="K92" s="122"/>
      <c r="L92" s="123"/>
    </row>
    <row r="93" spans="2:12" x14ac:dyDescent="0.35">
      <c r="B93" s="172"/>
      <c r="C93" s="204" t="s">
        <v>1214</v>
      </c>
      <c r="D93" s="205"/>
      <c r="E93" s="206"/>
      <c r="F93" s="207">
        <f>F88+F92</f>
        <v>59329.1</v>
      </c>
      <c r="G93" s="122"/>
      <c r="H93" s="122"/>
      <c r="I93" s="122"/>
      <c r="J93" s="122"/>
      <c r="K93" s="122"/>
      <c r="L93" s="123"/>
    </row>
    <row r="94" spans="2:12" x14ac:dyDescent="0.35">
      <c r="B94" s="172"/>
      <c r="C94" s="122"/>
      <c r="D94" s="122"/>
      <c r="E94" s="122"/>
      <c r="F94" s="122"/>
      <c r="G94" s="122"/>
      <c r="H94" s="122"/>
      <c r="I94" s="122"/>
      <c r="J94" s="122"/>
      <c r="K94" s="122"/>
      <c r="L94" s="123"/>
    </row>
    <row r="95" spans="2:12" x14ac:dyDescent="0.35">
      <c r="B95" s="208" t="s">
        <v>1331</v>
      </c>
      <c r="C95" s="209" t="s">
        <v>1332</v>
      </c>
      <c r="D95" s="210"/>
      <c r="E95" s="210"/>
      <c r="F95" s="211"/>
      <c r="G95" s="210"/>
      <c r="H95" s="210"/>
      <c r="I95" s="212"/>
      <c r="J95" s="146"/>
      <c r="K95" s="146"/>
      <c r="L95" s="213"/>
    </row>
    <row r="96" spans="2:12" x14ac:dyDescent="0.35">
      <c r="B96" s="208"/>
      <c r="C96" s="210"/>
      <c r="D96" s="210"/>
      <c r="E96" s="210"/>
      <c r="F96" s="211"/>
      <c r="G96" s="210"/>
      <c r="H96" s="210"/>
      <c r="I96" s="212"/>
      <c r="J96" s="146"/>
      <c r="K96" s="146"/>
      <c r="L96" s="213"/>
    </row>
    <row r="97" spans="2:12" x14ac:dyDescent="0.35">
      <c r="B97" s="214"/>
      <c r="C97" s="215" t="s">
        <v>1333</v>
      </c>
      <c r="D97" s="210"/>
      <c r="E97" s="210"/>
      <c r="F97" s="211"/>
      <c r="G97" s="210"/>
      <c r="H97" s="210"/>
      <c r="I97" s="212"/>
      <c r="J97" s="146"/>
      <c r="K97" s="146"/>
      <c r="L97" s="213"/>
    </row>
    <row r="98" spans="2:12" x14ac:dyDescent="0.35">
      <c r="B98" s="214"/>
      <c r="C98" s="215" t="s">
        <v>1334</v>
      </c>
      <c r="D98" s="215"/>
      <c r="E98" s="215"/>
      <c r="F98" s="211"/>
      <c r="G98" s="210"/>
      <c r="H98" s="210"/>
      <c r="I98" s="212"/>
      <c r="J98" s="146"/>
      <c r="K98" s="146"/>
      <c r="L98" s="213"/>
    </row>
    <row r="99" spans="2:12" x14ac:dyDescent="0.35">
      <c r="B99" s="214"/>
      <c r="C99" s="215" t="s">
        <v>1335</v>
      </c>
      <c r="D99" s="215"/>
      <c r="E99" s="215"/>
      <c r="F99" s="211"/>
      <c r="G99" s="210"/>
      <c r="H99" s="210"/>
      <c r="I99" s="212"/>
      <c r="J99" s="146"/>
      <c r="K99" s="146"/>
      <c r="L99" s="213"/>
    </row>
    <row r="100" spans="2:12" x14ac:dyDescent="0.35">
      <c r="B100" s="214"/>
      <c r="C100" s="215" t="s">
        <v>1336</v>
      </c>
      <c r="D100" s="215"/>
      <c r="E100" s="215"/>
      <c r="F100" s="211"/>
      <c r="G100" s="210"/>
      <c r="H100" s="210"/>
      <c r="I100" s="212"/>
      <c r="J100" s="146"/>
      <c r="K100" s="146"/>
      <c r="L100" s="213"/>
    </row>
    <row r="101" spans="2:12" x14ac:dyDescent="0.35">
      <c r="B101" s="214"/>
      <c r="C101" s="215" t="s">
        <v>1337</v>
      </c>
      <c r="D101" s="215"/>
      <c r="E101" s="215"/>
      <c r="F101" s="211"/>
      <c r="G101" s="210"/>
      <c r="H101" s="210"/>
      <c r="I101" s="212"/>
      <c r="J101" s="146"/>
      <c r="K101" s="146"/>
      <c r="L101" s="213"/>
    </row>
    <row r="102" spans="2:12" x14ac:dyDescent="0.35">
      <c r="B102" s="208"/>
      <c r="C102" s="210"/>
      <c r="D102" s="216" t="s">
        <v>1338</v>
      </c>
      <c r="E102" s="215"/>
      <c r="F102" s="211"/>
      <c r="G102" s="210"/>
      <c r="H102" s="210"/>
      <c r="I102" s="212"/>
      <c r="J102" s="146"/>
      <c r="K102" s="146"/>
      <c r="L102" s="213"/>
    </row>
    <row r="103" spans="2:12" x14ac:dyDescent="0.35">
      <c r="B103" s="208"/>
      <c r="C103" s="210"/>
      <c r="D103" s="216" t="s">
        <v>1339</v>
      </c>
      <c r="E103" s="215"/>
      <c r="F103" s="211"/>
      <c r="G103" s="210"/>
      <c r="H103" s="210"/>
      <c r="I103" s="212"/>
      <c r="J103" s="146"/>
      <c r="K103" s="146"/>
      <c r="L103" s="213"/>
    </row>
    <row r="104" spans="2:12" x14ac:dyDescent="0.35">
      <c r="B104" s="208"/>
      <c r="C104" s="210"/>
      <c r="D104" s="216" t="s">
        <v>1340</v>
      </c>
      <c r="E104" s="215"/>
      <c r="F104" s="211"/>
      <c r="G104" s="210"/>
      <c r="H104" s="210"/>
      <c r="I104" s="210"/>
      <c r="J104" s="217"/>
      <c r="K104" s="217"/>
      <c r="L104" s="213"/>
    </row>
    <row r="105" spans="2:12" x14ac:dyDescent="0.35">
      <c r="B105" s="208"/>
      <c r="C105" s="218" t="s">
        <v>1341</v>
      </c>
      <c r="D105" s="215"/>
      <c r="E105" s="215"/>
      <c r="F105" s="211"/>
      <c r="G105" s="210"/>
      <c r="H105" s="210"/>
      <c r="I105" s="210"/>
      <c r="J105" s="217"/>
      <c r="K105" s="217"/>
      <c r="L105" s="213"/>
    </row>
    <row r="106" spans="2:12" x14ac:dyDescent="0.35">
      <c r="B106" s="208"/>
      <c r="C106" s="218" t="s">
        <v>1342</v>
      </c>
      <c r="D106" s="210"/>
      <c r="E106" s="210"/>
      <c r="F106" s="211"/>
      <c r="G106" s="210"/>
      <c r="H106" s="210"/>
      <c r="I106" s="210"/>
      <c r="J106" s="217"/>
      <c r="K106" s="217"/>
      <c r="L106" s="213"/>
    </row>
    <row r="107" spans="2:12" x14ac:dyDescent="0.35">
      <c r="B107" s="208"/>
      <c r="C107" s="210"/>
      <c r="D107" s="210"/>
      <c r="E107" s="210"/>
      <c r="F107" s="210"/>
      <c r="G107" s="210"/>
      <c r="H107" s="210"/>
      <c r="I107" s="210"/>
      <c r="J107" s="217"/>
      <c r="K107" s="217"/>
      <c r="L107" s="213"/>
    </row>
    <row r="108" spans="2:12" x14ac:dyDescent="0.35">
      <c r="B108" s="208" t="s">
        <v>1343</v>
      </c>
      <c r="C108" s="209" t="s">
        <v>1344</v>
      </c>
      <c r="D108" s="219"/>
      <c r="E108" s="220" t="s">
        <v>1137</v>
      </c>
      <c r="F108" s="210"/>
      <c r="G108" s="210"/>
      <c r="H108" s="210"/>
      <c r="I108" s="210"/>
      <c r="J108" s="217"/>
      <c r="K108" s="217"/>
      <c r="L108" s="213"/>
    </row>
    <row r="109" spans="2:12" x14ac:dyDescent="0.35">
      <c r="B109" s="172"/>
      <c r="C109" s="122"/>
      <c r="D109" s="122"/>
      <c r="E109" s="122"/>
      <c r="F109" s="122"/>
      <c r="G109" s="122"/>
      <c r="H109" s="122"/>
      <c r="I109" s="122"/>
      <c r="J109" s="122"/>
      <c r="K109" s="122"/>
      <c r="L109" s="123"/>
    </row>
    <row r="110" spans="2:12" x14ac:dyDescent="0.35">
      <c r="B110" s="172"/>
      <c r="C110" s="122"/>
      <c r="D110" s="122"/>
      <c r="E110" s="122"/>
      <c r="F110" s="122"/>
      <c r="G110" s="122"/>
      <c r="H110" s="122"/>
      <c r="I110" s="122"/>
      <c r="J110" s="122"/>
      <c r="K110" s="122"/>
      <c r="L110" s="123"/>
    </row>
    <row r="111" spans="2:12" ht="15" thickBot="1" x14ac:dyDescent="0.4">
      <c r="B111" s="172"/>
      <c r="C111" s="122"/>
      <c r="D111" s="122"/>
      <c r="E111" s="122"/>
      <c r="F111" s="122"/>
      <c r="G111" s="122"/>
      <c r="H111" s="122"/>
      <c r="I111" s="122"/>
      <c r="J111" s="122"/>
      <c r="K111" s="122"/>
      <c r="L111" s="123"/>
    </row>
    <row r="112" spans="2:12" x14ac:dyDescent="0.35">
      <c r="B112" s="221">
        <v>3</v>
      </c>
      <c r="C112" s="118" t="s">
        <v>1215</v>
      </c>
      <c r="D112" s="119"/>
      <c r="E112" s="119"/>
      <c r="F112" s="119"/>
      <c r="G112" s="119"/>
      <c r="H112" s="119"/>
      <c r="I112" s="119"/>
      <c r="J112" s="119"/>
      <c r="K112" s="119"/>
      <c r="L112" s="120"/>
    </row>
    <row r="113" spans="2:12" x14ac:dyDescent="0.35">
      <c r="B113" s="222"/>
      <c r="C113" s="174"/>
      <c r="D113" s="174"/>
      <c r="E113" s="174"/>
      <c r="F113" s="174"/>
      <c r="G113" s="174"/>
      <c r="H113" s="174"/>
      <c r="I113" s="174"/>
      <c r="J113" s="174"/>
      <c r="K113" s="174"/>
      <c r="L113" s="175"/>
    </row>
    <row r="114" spans="2:12" x14ac:dyDescent="0.35">
      <c r="B114" s="121"/>
      <c r="C114" s="122"/>
      <c r="D114" s="122"/>
      <c r="E114" s="122"/>
      <c r="F114" s="122"/>
      <c r="G114" s="122"/>
      <c r="H114" s="122"/>
      <c r="I114" s="122"/>
      <c r="J114" s="122"/>
      <c r="K114" s="122"/>
      <c r="L114" s="123"/>
    </row>
    <row r="115" spans="2:12" x14ac:dyDescent="0.35">
      <c r="B115" s="121" t="s">
        <v>1216</v>
      </c>
      <c r="C115" s="173" t="s">
        <v>1217</v>
      </c>
      <c r="D115" s="122"/>
      <c r="E115" s="122"/>
      <c r="F115" s="122"/>
      <c r="G115" s="122"/>
      <c r="H115" s="122"/>
      <c r="I115" s="122"/>
      <c r="J115" s="122"/>
      <c r="K115" s="122"/>
      <c r="L115" s="123"/>
    </row>
    <row r="116" spans="2:12" x14ac:dyDescent="0.35">
      <c r="B116" s="121"/>
      <c r="C116" s="122"/>
      <c r="D116" s="122"/>
      <c r="E116" s="122"/>
      <c r="F116" s="122"/>
      <c r="G116" s="122"/>
      <c r="H116" s="122"/>
      <c r="I116" s="122"/>
      <c r="J116" s="122"/>
      <c r="K116" s="122"/>
      <c r="L116" s="123"/>
    </row>
    <row r="117" spans="2:12" x14ac:dyDescent="0.35">
      <c r="B117" s="121"/>
      <c r="C117" s="146"/>
      <c r="D117" s="146"/>
      <c r="E117" s="223" t="s">
        <v>1218</v>
      </c>
      <c r="F117" s="224" t="s">
        <v>1219</v>
      </c>
      <c r="G117" s="122"/>
      <c r="H117" s="122"/>
      <c r="I117" s="122"/>
      <c r="J117" s="122"/>
      <c r="K117" s="122"/>
      <c r="L117" s="123"/>
    </row>
    <row r="118" spans="2:12" x14ac:dyDescent="0.35">
      <c r="B118" s="121"/>
      <c r="C118" s="707" t="s">
        <v>1220</v>
      </c>
      <c r="D118" s="708"/>
      <c r="E118" s="225">
        <v>6.76</v>
      </c>
      <c r="F118" s="225">
        <v>6.931</v>
      </c>
      <c r="G118" s="122"/>
      <c r="H118" s="122"/>
      <c r="I118" s="122"/>
      <c r="J118" s="122"/>
      <c r="K118" s="122"/>
      <c r="L118" s="123"/>
    </row>
    <row r="119" spans="2:12" x14ac:dyDescent="0.35">
      <c r="B119" s="121"/>
      <c r="C119" s="707" t="s">
        <v>397</v>
      </c>
      <c r="D119" s="708"/>
      <c r="E119" s="746">
        <v>6.7649999999999997</v>
      </c>
      <c r="F119" s="746">
        <v>8.34</v>
      </c>
      <c r="G119" s="122"/>
      <c r="H119" s="122"/>
      <c r="I119" s="122"/>
      <c r="J119" s="122"/>
      <c r="K119" s="122"/>
      <c r="L119" s="123"/>
    </row>
    <row r="120" spans="2:12" x14ac:dyDescent="0.35">
      <c r="B120" s="121"/>
      <c r="C120" s="707" t="s">
        <v>399</v>
      </c>
      <c r="D120" s="708"/>
      <c r="E120" s="747"/>
      <c r="F120" s="747"/>
      <c r="G120" s="122"/>
      <c r="H120" s="122"/>
      <c r="I120" s="122"/>
      <c r="J120" s="122"/>
      <c r="K120" s="122"/>
      <c r="L120" s="123"/>
    </row>
    <row r="121" spans="2:12" x14ac:dyDescent="0.35">
      <c r="B121" s="121"/>
      <c r="C121" s="707" t="s">
        <v>1199</v>
      </c>
      <c r="D121" s="708"/>
      <c r="E121" s="225">
        <v>0.7621</v>
      </c>
      <c r="F121" s="225">
        <v>0.7621</v>
      </c>
      <c r="G121" s="122"/>
      <c r="H121" s="122"/>
      <c r="I121" s="122"/>
      <c r="J121" s="122"/>
      <c r="K121" s="122"/>
      <c r="L121" s="123"/>
    </row>
    <row r="122" spans="2:12" x14ac:dyDescent="0.35">
      <c r="B122" s="121"/>
      <c r="C122" s="728" t="s">
        <v>1221</v>
      </c>
      <c r="D122" s="728"/>
      <c r="E122" s="226">
        <v>6.2807000000000004</v>
      </c>
      <c r="F122" s="226">
        <v>6.9664000000000001</v>
      </c>
      <c r="G122" s="122"/>
      <c r="H122" s="122"/>
      <c r="I122" s="122"/>
      <c r="J122" s="122"/>
      <c r="K122" s="122"/>
      <c r="L122" s="123"/>
    </row>
    <row r="123" spans="2:12" x14ac:dyDescent="0.35">
      <c r="B123" s="121"/>
      <c r="C123" s="146"/>
      <c r="D123" s="174"/>
      <c r="E123" s="146"/>
      <c r="F123" s="146"/>
      <c r="G123" s="122"/>
      <c r="H123" s="122"/>
      <c r="I123" s="122"/>
      <c r="J123" s="122"/>
      <c r="K123" s="122"/>
      <c r="L123" s="123"/>
    </row>
    <row r="124" spans="2:12" x14ac:dyDescent="0.35">
      <c r="B124" s="121"/>
      <c r="C124" s="728" t="s">
        <v>1222</v>
      </c>
      <c r="D124" s="728"/>
      <c r="E124" s="226">
        <v>5.9127999999999998</v>
      </c>
      <c r="F124" s="227">
        <f>E124</f>
        <v>5.9127999999999998</v>
      </c>
      <c r="G124" s="122"/>
      <c r="H124" s="122"/>
      <c r="I124" s="122"/>
      <c r="J124" s="122"/>
      <c r="K124" s="122"/>
      <c r="L124" s="123"/>
    </row>
    <row r="125" spans="2:12" x14ac:dyDescent="0.35">
      <c r="B125" s="121"/>
      <c r="C125" s="122"/>
      <c r="D125" s="122"/>
      <c r="E125" s="228"/>
      <c r="F125" s="228"/>
      <c r="G125" s="122"/>
      <c r="H125" s="122"/>
      <c r="I125" s="122"/>
      <c r="J125" s="122"/>
      <c r="K125" s="122"/>
      <c r="L125" s="123"/>
    </row>
    <row r="126" spans="2:12" x14ac:dyDescent="0.35">
      <c r="B126" s="121"/>
      <c r="C126" s="728" t="s">
        <v>1345</v>
      </c>
      <c r="D126" s="728"/>
      <c r="E126" s="226">
        <v>6.4123999999999999</v>
      </c>
      <c r="F126" s="226">
        <f>E126</f>
        <v>6.4123999999999999</v>
      </c>
      <c r="G126" s="122"/>
      <c r="H126" s="122"/>
      <c r="I126" s="122"/>
      <c r="J126" s="122"/>
      <c r="K126" s="122"/>
      <c r="L126" s="123"/>
    </row>
    <row r="127" spans="2:12" x14ac:dyDescent="0.35">
      <c r="B127" s="121"/>
      <c r="C127" s="122"/>
      <c r="D127" s="122"/>
      <c r="E127" s="122"/>
      <c r="F127" s="122"/>
      <c r="G127" s="122"/>
      <c r="H127" s="122"/>
      <c r="I127" s="122"/>
      <c r="J127" s="122"/>
      <c r="K127" s="122"/>
      <c r="L127" s="123"/>
    </row>
    <row r="128" spans="2:12" x14ac:dyDescent="0.35">
      <c r="B128" s="121" t="s">
        <v>1223</v>
      </c>
      <c r="C128" s="173" t="s">
        <v>1662</v>
      </c>
      <c r="D128" s="122"/>
      <c r="E128" s="122"/>
      <c r="F128" s="122"/>
      <c r="G128" s="122"/>
      <c r="H128" s="122"/>
      <c r="I128" s="122"/>
      <c r="J128" s="122"/>
      <c r="K128" s="122"/>
      <c r="L128" s="123"/>
    </row>
    <row r="129" spans="2:13" x14ac:dyDescent="0.35">
      <c r="B129" s="121"/>
      <c r="C129" s="122"/>
      <c r="D129" s="122"/>
      <c r="E129" s="122"/>
      <c r="F129" s="122"/>
      <c r="G129" s="122"/>
      <c r="H129" s="122"/>
      <c r="I129" s="122"/>
      <c r="J129" s="122"/>
      <c r="K129" s="122"/>
      <c r="L129" s="123"/>
    </row>
    <row r="130" spans="2:13" x14ac:dyDescent="0.35">
      <c r="B130" s="121"/>
      <c r="C130" s="122"/>
      <c r="D130" s="122"/>
      <c r="E130" s="229" t="s">
        <v>1224</v>
      </c>
      <c r="F130" s="178" t="s">
        <v>103</v>
      </c>
      <c r="G130" s="178" t="s">
        <v>105</v>
      </c>
      <c r="H130" s="229" t="s">
        <v>107</v>
      </c>
      <c r="I130" s="178" t="s">
        <v>109</v>
      </c>
      <c r="J130" s="178" t="s">
        <v>111</v>
      </c>
      <c r="K130" s="178" t="s">
        <v>113</v>
      </c>
      <c r="L130" s="123"/>
    </row>
    <row r="131" spans="2:13" x14ac:dyDescent="0.35">
      <c r="B131" s="121"/>
      <c r="C131" s="707" t="s">
        <v>1220</v>
      </c>
      <c r="D131" s="708"/>
      <c r="E131" s="230">
        <v>4356.0733172777655</v>
      </c>
      <c r="F131" s="230">
        <v>2892.9643729613135</v>
      </c>
      <c r="G131" s="230">
        <v>3039.6030633308833</v>
      </c>
      <c r="H131" s="230">
        <v>1973.7175407063887</v>
      </c>
      <c r="I131" s="230">
        <v>1927.0501718059338</v>
      </c>
      <c r="J131" s="230">
        <v>8596.2119675255526</v>
      </c>
      <c r="K131" s="230">
        <v>8192.0478349229361</v>
      </c>
      <c r="L131" s="231"/>
    </row>
    <row r="132" spans="2:13" x14ac:dyDescent="0.35">
      <c r="B132" s="121"/>
      <c r="C132" s="707" t="s">
        <v>397</v>
      </c>
      <c r="D132" s="708"/>
      <c r="E132" s="713">
        <v>2291.3046760665156</v>
      </c>
      <c r="F132" s="713">
        <v>2107.7478271454784</v>
      </c>
      <c r="G132" s="713">
        <v>2180.0001226280842</v>
      </c>
      <c r="H132" s="713">
        <v>1842.8991320130212</v>
      </c>
      <c r="I132" s="713">
        <v>1623.7492026542884</v>
      </c>
      <c r="J132" s="713">
        <v>6338.1097248448859</v>
      </c>
      <c r="K132" s="713">
        <v>5409.8993146477269</v>
      </c>
      <c r="L132" s="231"/>
    </row>
    <row r="133" spans="2:13" x14ac:dyDescent="0.35">
      <c r="B133" s="121"/>
      <c r="C133" s="707" t="s">
        <v>399</v>
      </c>
      <c r="D133" s="708"/>
      <c r="E133" s="714"/>
      <c r="F133" s="714"/>
      <c r="G133" s="714"/>
      <c r="H133" s="714"/>
      <c r="I133" s="714"/>
      <c r="J133" s="714"/>
      <c r="K133" s="714"/>
      <c r="L133" s="231"/>
    </row>
    <row r="134" spans="2:13" x14ac:dyDescent="0.35">
      <c r="B134" s="121"/>
      <c r="C134" s="707" t="s">
        <v>1199</v>
      </c>
      <c r="D134" s="708"/>
      <c r="E134" s="230">
        <v>6401.0770000000002</v>
      </c>
      <c r="F134" s="183"/>
      <c r="G134" s="183"/>
      <c r="H134" s="183"/>
      <c r="I134" s="183"/>
      <c r="J134" s="183"/>
      <c r="K134" s="183"/>
      <c r="L134" s="231"/>
    </row>
    <row r="135" spans="2:13" x14ac:dyDescent="0.35">
      <c r="B135" s="121"/>
      <c r="C135" s="232"/>
      <c r="D135" s="233" t="s">
        <v>1225</v>
      </c>
      <c r="E135" s="234">
        <f>E131+E132+E134</f>
        <v>13048.454993344281</v>
      </c>
      <c r="F135" s="234">
        <f t="shared" ref="F135:K135" si="0">F131+F132+F134</f>
        <v>5000.7122001067919</v>
      </c>
      <c r="G135" s="234">
        <f t="shared" si="0"/>
        <v>5219.6031859589675</v>
      </c>
      <c r="H135" s="234">
        <f t="shared" si="0"/>
        <v>3816.61667271941</v>
      </c>
      <c r="I135" s="234">
        <f t="shared" si="0"/>
        <v>3550.7993744602222</v>
      </c>
      <c r="J135" s="234">
        <f t="shared" si="0"/>
        <v>14934.321692370439</v>
      </c>
      <c r="K135" s="234">
        <f t="shared" si="0"/>
        <v>13601.947149570664</v>
      </c>
      <c r="L135" s="231"/>
    </row>
    <row r="136" spans="2:13" x14ac:dyDescent="0.35">
      <c r="B136" s="121"/>
      <c r="C136" s="146"/>
      <c r="D136" s="124"/>
      <c r="E136" s="228"/>
      <c r="F136" s="228"/>
      <c r="G136" s="228"/>
      <c r="H136" s="228"/>
      <c r="I136" s="228"/>
      <c r="J136" s="228"/>
      <c r="K136" s="228"/>
      <c r="L136" s="123"/>
      <c r="M136" s="235"/>
    </row>
    <row r="137" spans="2:13" x14ac:dyDescent="0.35">
      <c r="B137" s="121"/>
      <c r="C137" s="232"/>
      <c r="D137" s="233" t="s">
        <v>1226</v>
      </c>
      <c r="E137" s="234">
        <v>8977.0787359999995</v>
      </c>
      <c r="F137" s="234">
        <v>5707.6207530000001</v>
      </c>
      <c r="G137" s="234">
        <v>6675.8587100000004</v>
      </c>
      <c r="H137" s="234">
        <v>5698.6510559999997</v>
      </c>
      <c r="I137" s="234">
        <v>5673.8943440000003</v>
      </c>
      <c r="J137" s="234">
        <v>11250.414892999999</v>
      </c>
      <c r="K137" s="234">
        <v>7803.699533</v>
      </c>
      <c r="L137" s="231"/>
    </row>
    <row r="138" spans="2:13" x14ac:dyDescent="0.35">
      <c r="B138" s="121"/>
      <c r="C138" s="122"/>
      <c r="D138" s="122"/>
      <c r="E138" s="122"/>
      <c r="F138" s="122"/>
      <c r="G138" s="122"/>
      <c r="H138" s="122"/>
      <c r="I138" s="186"/>
      <c r="J138" s="122"/>
      <c r="K138" s="122"/>
      <c r="L138" s="123"/>
    </row>
    <row r="139" spans="2:13" x14ac:dyDescent="0.35">
      <c r="B139" s="121"/>
      <c r="C139" s="122"/>
      <c r="D139" s="122"/>
      <c r="E139" s="122"/>
      <c r="F139" s="122"/>
      <c r="G139" s="122"/>
      <c r="H139" s="122"/>
      <c r="I139" s="122"/>
      <c r="J139" s="122"/>
      <c r="K139" s="122"/>
      <c r="L139" s="123"/>
    </row>
    <row r="140" spans="2:13" x14ac:dyDescent="0.35">
      <c r="B140" s="121" t="s">
        <v>1227</v>
      </c>
      <c r="C140" s="173" t="s">
        <v>1663</v>
      </c>
      <c r="D140" s="122"/>
      <c r="E140" s="122"/>
      <c r="F140" s="122"/>
      <c r="G140" s="122"/>
      <c r="H140" s="122"/>
      <c r="I140" s="122"/>
      <c r="J140" s="122"/>
      <c r="K140" s="122"/>
      <c r="L140" s="123"/>
    </row>
    <row r="141" spans="2:13" x14ac:dyDescent="0.35">
      <c r="B141" s="121"/>
      <c r="C141" s="122"/>
      <c r="D141" s="122"/>
      <c r="E141" s="122"/>
      <c r="F141" s="122"/>
      <c r="G141" s="122"/>
      <c r="H141" s="122"/>
      <c r="I141" s="122"/>
      <c r="J141" s="122"/>
      <c r="K141" s="122"/>
      <c r="L141" s="123"/>
    </row>
    <row r="142" spans="2:13" x14ac:dyDescent="0.35">
      <c r="B142" s="121"/>
      <c r="C142" s="122"/>
      <c r="D142" s="122"/>
      <c r="E142" s="178" t="s">
        <v>101</v>
      </c>
      <c r="F142" s="178" t="s">
        <v>103</v>
      </c>
      <c r="G142" s="178" t="s">
        <v>105</v>
      </c>
      <c r="H142" s="229" t="s">
        <v>107</v>
      </c>
      <c r="I142" s="178" t="s">
        <v>109</v>
      </c>
      <c r="J142" s="178" t="s">
        <v>111</v>
      </c>
      <c r="K142" s="178" t="s">
        <v>113</v>
      </c>
      <c r="L142" s="123"/>
    </row>
    <row r="143" spans="2:13" x14ac:dyDescent="0.35">
      <c r="B143" s="121"/>
      <c r="C143" s="707" t="s">
        <v>1220</v>
      </c>
      <c r="D143" s="708"/>
      <c r="E143" s="230">
        <v>4262.6563695624227</v>
      </c>
      <c r="F143" s="230">
        <v>2810.1493355114026</v>
      </c>
      <c r="G143" s="230">
        <v>2972.0770675569888</v>
      </c>
      <c r="H143" s="230">
        <v>1920.1292634693402</v>
      </c>
      <c r="I143" s="230">
        <v>1887.2427385339631</v>
      </c>
      <c r="J143" s="230">
        <v>8572.7695778170728</v>
      </c>
      <c r="K143" s="230">
        <v>8552.6439160795853</v>
      </c>
      <c r="L143" s="231"/>
      <c r="M143" s="236"/>
    </row>
    <row r="144" spans="2:13" x14ac:dyDescent="0.35">
      <c r="B144" s="121"/>
      <c r="C144" s="707" t="s">
        <v>397</v>
      </c>
      <c r="D144" s="708"/>
      <c r="E144" s="713">
        <v>1524.0318975942355</v>
      </c>
      <c r="F144" s="713">
        <v>1489.2554035574308</v>
      </c>
      <c r="G144" s="713">
        <v>1714.1307286596686</v>
      </c>
      <c r="H144" s="713">
        <v>1494.9562575066716</v>
      </c>
      <c r="I144" s="713">
        <v>1379.6757789004578</v>
      </c>
      <c r="J144" s="713">
        <v>6307.9945485350181</v>
      </c>
      <c r="K144" s="713">
        <v>7883.665385246517</v>
      </c>
      <c r="L144" s="231"/>
      <c r="M144" s="385"/>
    </row>
    <row r="145" spans="2:12" x14ac:dyDescent="0.35">
      <c r="B145" s="121"/>
      <c r="C145" s="707" t="s">
        <v>399</v>
      </c>
      <c r="D145" s="708"/>
      <c r="E145" s="714">
        <v>7071</v>
      </c>
      <c r="F145" s="714"/>
      <c r="G145" s="714"/>
      <c r="H145" s="714"/>
      <c r="I145" s="714"/>
      <c r="J145" s="714"/>
      <c r="K145" s="714"/>
      <c r="L145" s="231"/>
    </row>
    <row r="146" spans="2:12" x14ac:dyDescent="0.35">
      <c r="B146" s="121"/>
      <c r="C146" s="707" t="s">
        <v>1199</v>
      </c>
      <c r="D146" s="708"/>
      <c r="E146" s="230">
        <v>6401.0770000000002</v>
      </c>
      <c r="F146" s="230"/>
      <c r="G146" s="230"/>
      <c r="H146" s="230"/>
      <c r="I146" s="230"/>
      <c r="J146" s="230"/>
      <c r="K146" s="230"/>
      <c r="L146" s="231"/>
    </row>
    <row r="147" spans="2:12" x14ac:dyDescent="0.35">
      <c r="B147" s="121"/>
      <c r="C147" s="232"/>
      <c r="D147" s="233" t="s">
        <v>1228</v>
      </c>
      <c r="E147" s="234">
        <f>E143+E144+E146</f>
        <v>12187.765267156658</v>
      </c>
      <c r="F147" s="234">
        <f t="shared" ref="F147:K147" si="1">F143+F144+F146</f>
        <v>4299.4047390688338</v>
      </c>
      <c r="G147" s="234">
        <f t="shared" si="1"/>
        <v>4686.2077962166577</v>
      </c>
      <c r="H147" s="234">
        <f t="shared" si="1"/>
        <v>3415.085520976012</v>
      </c>
      <c r="I147" s="234">
        <f t="shared" si="1"/>
        <v>3266.9185174344211</v>
      </c>
      <c r="J147" s="234">
        <f t="shared" si="1"/>
        <v>14880.764126352091</v>
      </c>
      <c r="K147" s="234">
        <f t="shared" si="1"/>
        <v>16436.309301326102</v>
      </c>
      <c r="L147" s="231"/>
    </row>
    <row r="148" spans="2:12" x14ac:dyDescent="0.35">
      <c r="B148" s="121"/>
      <c r="C148" s="146"/>
      <c r="D148" s="124"/>
      <c r="E148" s="237"/>
      <c r="F148" s="237"/>
      <c r="G148" s="237"/>
      <c r="H148" s="237"/>
      <c r="I148" s="237"/>
      <c r="J148" s="237"/>
      <c r="K148" s="237"/>
      <c r="L148" s="123"/>
    </row>
    <row r="149" spans="2:12" x14ac:dyDescent="0.35">
      <c r="B149" s="121"/>
      <c r="C149" s="238"/>
      <c r="D149" s="233" t="s">
        <v>1229</v>
      </c>
      <c r="E149" s="234">
        <f>E137</f>
        <v>8977.0787359999995</v>
      </c>
      <c r="F149" s="234">
        <f>F137</f>
        <v>5707.6207530000001</v>
      </c>
      <c r="G149" s="234">
        <f t="shared" ref="G149:K149" si="2">G137</f>
        <v>6675.8587100000004</v>
      </c>
      <c r="H149" s="234">
        <f t="shared" si="2"/>
        <v>5698.6510559999997</v>
      </c>
      <c r="I149" s="234">
        <f t="shared" si="2"/>
        <v>5673.8943440000003</v>
      </c>
      <c r="J149" s="234">
        <f t="shared" si="2"/>
        <v>11250.414892999999</v>
      </c>
      <c r="K149" s="234">
        <f t="shared" si="2"/>
        <v>7803.699533</v>
      </c>
      <c r="L149" s="231"/>
    </row>
    <row r="150" spans="2:12" x14ac:dyDescent="0.35">
      <c r="B150" s="121"/>
      <c r="C150" s="715" t="s">
        <v>1230</v>
      </c>
      <c r="D150" s="715"/>
      <c r="E150" s="230">
        <f>E149</f>
        <v>8977.0787359999995</v>
      </c>
      <c r="F150" s="230">
        <f t="shared" ref="F150:K150" si="3">F149</f>
        <v>5707.6207530000001</v>
      </c>
      <c r="G150" s="230">
        <f t="shared" si="3"/>
        <v>6675.8587100000004</v>
      </c>
      <c r="H150" s="230">
        <f t="shared" si="3"/>
        <v>5698.6510559999997</v>
      </c>
      <c r="I150" s="230">
        <f t="shared" si="3"/>
        <v>5673.8943440000003</v>
      </c>
      <c r="J150" s="230">
        <f t="shared" si="3"/>
        <v>11250.414892999999</v>
      </c>
      <c r="K150" s="230">
        <f t="shared" si="3"/>
        <v>7803.699533</v>
      </c>
      <c r="L150" s="123"/>
    </row>
    <row r="151" spans="2:12" x14ac:dyDescent="0.35">
      <c r="B151" s="121"/>
      <c r="C151" s="715" t="s">
        <v>1231</v>
      </c>
      <c r="D151" s="715"/>
      <c r="E151" s="183"/>
      <c r="F151" s="183"/>
      <c r="G151" s="183"/>
      <c r="H151" s="183"/>
      <c r="I151" s="183"/>
      <c r="J151" s="183"/>
      <c r="K151" s="183"/>
      <c r="L151" s="123"/>
    </row>
    <row r="152" spans="2:12" x14ac:dyDescent="0.35">
      <c r="B152" s="121"/>
      <c r="C152" s="122"/>
      <c r="D152" s="122"/>
      <c r="E152" s="122"/>
      <c r="F152" s="122"/>
      <c r="G152" s="122"/>
      <c r="H152" s="122"/>
      <c r="I152" s="122"/>
      <c r="J152" s="122"/>
      <c r="K152" s="122"/>
      <c r="L152" s="123"/>
    </row>
    <row r="153" spans="2:12" x14ac:dyDescent="0.35">
      <c r="B153" s="121"/>
      <c r="C153" s="122"/>
      <c r="D153" s="122"/>
      <c r="E153" s="122"/>
      <c r="F153" s="122"/>
      <c r="G153" s="122"/>
      <c r="H153" s="122"/>
      <c r="I153" s="122"/>
      <c r="J153" s="122"/>
      <c r="K153" s="122"/>
      <c r="L153" s="123"/>
    </row>
    <row r="154" spans="2:12" x14ac:dyDescent="0.35">
      <c r="B154" s="121" t="s">
        <v>1232</v>
      </c>
      <c r="C154" s="173" t="s">
        <v>1233</v>
      </c>
      <c r="D154" s="122"/>
      <c r="E154" s="186"/>
      <c r="F154" s="122"/>
      <c r="G154" s="122"/>
      <c r="H154" s="122"/>
      <c r="I154" s="186"/>
      <c r="J154" s="186"/>
      <c r="K154" s="186"/>
      <c r="L154" s="123"/>
    </row>
    <row r="155" spans="2:12" x14ac:dyDescent="0.35">
      <c r="B155" s="121"/>
      <c r="C155" s="122"/>
      <c r="D155" s="122"/>
      <c r="E155" s="122"/>
      <c r="F155" s="122"/>
      <c r="G155" s="122"/>
      <c r="H155" s="122"/>
      <c r="I155" s="122"/>
      <c r="J155" s="122"/>
      <c r="K155" s="122"/>
      <c r="L155" s="123"/>
    </row>
    <row r="156" spans="2:12" x14ac:dyDescent="0.35">
      <c r="B156" s="121"/>
      <c r="C156" s="239" t="s">
        <v>1235</v>
      </c>
      <c r="D156" s="716"/>
      <c r="E156" s="717"/>
      <c r="F156" s="717"/>
      <c r="G156" s="717"/>
      <c r="H156" s="717"/>
      <c r="I156" s="717"/>
      <c r="J156" s="717"/>
      <c r="K156" s="717"/>
      <c r="L156" s="123"/>
    </row>
    <row r="157" spans="2:12" ht="243.75" customHeight="1" x14ac:dyDescent="0.35">
      <c r="B157" s="121"/>
      <c r="C157" s="240"/>
      <c r="D157" s="718" t="s">
        <v>1346</v>
      </c>
      <c r="E157" s="719"/>
      <c r="F157" s="719"/>
      <c r="G157" s="719"/>
      <c r="H157" s="719"/>
      <c r="I157" s="720"/>
      <c r="J157" s="720"/>
      <c r="K157" s="720"/>
      <c r="L157" s="123"/>
    </row>
    <row r="158" spans="2:12" x14ac:dyDescent="0.35">
      <c r="B158" s="121"/>
      <c r="C158" s="241"/>
      <c r="D158" s="242"/>
      <c r="E158" s="243"/>
      <c r="F158" s="146"/>
      <c r="G158" s="146"/>
      <c r="H158" s="146"/>
      <c r="I158" s="122"/>
      <c r="J158" s="122"/>
      <c r="K158" s="244"/>
      <c r="L158" s="123"/>
    </row>
    <row r="159" spans="2:12" x14ac:dyDescent="0.35">
      <c r="B159" s="121"/>
      <c r="C159" s="245"/>
      <c r="D159" s="246" t="s">
        <v>601</v>
      </c>
      <c r="E159" s="246" t="s">
        <v>1234</v>
      </c>
      <c r="F159" s="122"/>
      <c r="G159" s="122"/>
      <c r="H159" s="146"/>
      <c r="I159" s="146"/>
      <c r="J159" s="174"/>
      <c r="K159" s="244"/>
      <c r="L159" s="123"/>
    </row>
    <row r="160" spans="2:12" x14ac:dyDescent="0.35">
      <c r="B160" s="121"/>
      <c r="C160" s="247" t="s">
        <v>1347</v>
      </c>
      <c r="D160" s="248">
        <v>54497</v>
      </c>
      <c r="E160" s="249">
        <v>4.5999999999999996</v>
      </c>
      <c r="F160" s="122"/>
      <c r="G160" s="122"/>
      <c r="H160" s="146"/>
      <c r="I160" s="146"/>
      <c r="J160" s="122"/>
      <c r="K160" s="244"/>
      <c r="L160" s="123"/>
    </row>
    <row r="161" spans="2:12" x14ac:dyDescent="0.35">
      <c r="B161" s="121"/>
      <c r="C161" s="247" t="s">
        <v>1348</v>
      </c>
      <c r="D161" s="248">
        <v>4390</v>
      </c>
      <c r="E161" s="252">
        <v>4.9000000000000004</v>
      </c>
      <c r="F161" s="122"/>
      <c r="G161" s="122"/>
      <c r="H161" s="146"/>
      <c r="I161" s="122"/>
      <c r="J161" s="122"/>
      <c r="K161" s="244"/>
      <c r="L161" s="123"/>
    </row>
    <row r="162" spans="2:12" x14ac:dyDescent="0.35">
      <c r="B162" s="121"/>
      <c r="C162" s="239" t="s">
        <v>1238</v>
      </c>
      <c r="D162" s="721"/>
      <c r="E162" s="717"/>
      <c r="F162" s="722"/>
      <c r="G162" s="722"/>
      <c r="H162" s="722"/>
      <c r="I162" s="722"/>
      <c r="J162" s="722"/>
      <c r="K162" s="722"/>
      <c r="L162" s="123"/>
    </row>
    <row r="163" spans="2:12" ht="66" customHeight="1" x14ac:dyDescent="0.35">
      <c r="B163" s="121"/>
      <c r="C163" s="240"/>
      <c r="D163" s="723" t="s">
        <v>1349</v>
      </c>
      <c r="E163" s="724"/>
      <c r="F163" s="724"/>
      <c r="G163" s="724"/>
      <c r="H163" s="724"/>
      <c r="I163" s="724"/>
      <c r="J163" s="724"/>
      <c r="K163" s="725"/>
      <c r="L163" s="123"/>
    </row>
    <row r="164" spans="2:12" x14ac:dyDescent="0.35">
      <c r="B164" s="121"/>
      <c r="C164" s="241"/>
      <c r="D164" s="250"/>
      <c r="E164" s="144"/>
      <c r="F164" s="122"/>
      <c r="G164" s="122"/>
      <c r="H164" s="122"/>
      <c r="I164" s="122"/>
      <c r="J164" s="122"/>
      <c r="K164" s="244"/>
      <c r="L164" s="123"/>
    </row>
    <row r="165" spans="2:12" x14ac:dyDescent="0.35">
      <c r="B165" s="121"/>
      <c r="C165" s="245"/>
      <c r="D165" s="246" t="s">
        <v>601</v>
      </c>
      <c r="E165" s="246" t="s">
        <v>1234</v>
      </c>
      <c r="F165" s="251"/>
      <c r="G165" s="122"/>
      <c r="H165" s="122"/>
      <c r="I165" s="122"/>
      <c r="J165" s="122"/>
      <c r="K165" s="244"/>
      <c r="L165" s="123"/>
    </row>
    <row r="166" spans="2:12" x14ac:dyDescent="0.35">
      <c r="B166" s="121"/>
      <c r="C166" s="247" t="s">
        <v>1350</v>
      </c>
      <c r="D166" s="248">
        <v>3178</v>
      </c>
      <c r="E166" s="252">
        <v>5.0999999999999996</v>
      </c>
      <c r="F166" s="251"/>
      <c r="G166" s="122"/>
      <c r="H166" s="122"/>
      <c r="I166" s="146"/>
      <c r="J166" s="122"/>
      <c r="K166" s="244"/>
      <c r="L166" s="123"/>
    </row>
    <row r="167" spans="2:12" x14ac:dyDescent="0.35">
      <c r="B167" s="121"/>
      <c r="C167" s="247" t="s">
        <v>1351</v>
      </c>
      <c r="D167" s="248">
        <v>1935</v>
      </c>
      <c r="E167" s="252">
        <v>3.8</v>
      </c>
      <c r="F167" s="250"/>
      <c r="G167" s="144"/>
      <c r="H167" s="243"/>
      <c r="I167" s="243"/>
      <c r="J167" s="144"/>
      <c r="K167" s="145"/>
      <c r="L167" s="123"/>
    </row>
    <row r="168" spans="2:12" x14ac:dyDescent="0.35">
      <c r="B168" s="121"/>
      <c r="C168" s="122"/>
      <c r="D168" s="122"/>
      <c r="E168" s="122"/>
      <c r="F168" s="122"/>
      <c r="G168" s="122"/>
      <c r="H168" s="122"/>
      <c r="I168" s="122"/>
      <c r="J168" s="122"/>
      <c r="K168" s="122"/>
      <c r="L168" s="123"/>
    </row>
    <row r="169" spans="2:12" x14ac:dyDescent="0.35">
      <c r="B169" s="121"/>
      <c r="C169" s="122"/>
      <c r="D169" s="122"/>
      <c r="E169" s="122"/>
      <c r="F169" s="122"/>
      <c r="G169" s="122"/>
      <c r="H169" s="122"/>
      <c r="I169" s="122"/>
      <c r="J169" s="122"/>
      <c r="K169" s="122"/>
      <c r="L169" s="123"/>
    </row>
    <row r="170" spans="2:12" x14ac:dyDescent="0.35">
      <c r="B170" s="121" t="s">
        <v>1239</v>
      </c>
      <c r="C170" s="173" t="s">
        <v>1352</v>
      </c>
      <c r="D170" s="122"/>
      <c r="E170" s="122"/>
      <c r="F170" s="122"/>
      <c r="G170" s="122"/>
      <c r="H170" s="122"/>
      <c r="I170" s="122"/>
      <c r="J170" s="122"/>
      <c r="K170" s="122"/>
      <c r="L170" s="123"/>
    </row>
    <row r="171" spans="2:12" x14ac:dyDescent="0.35">
      <c r="B171" s="121"/>
      <c r="C171" s="122"/>
      <c r="D171" s="122"/>
      <c r="E171" s="726" t="s">
        <v>1353</v>
      </c>
      <c r="F171" s="122"/>
      <c r="G171" s="146"/>
      <c r="H171" s="122"/>
      <c r="I171" s="122"/>
      <c r="J171" s="122"/>
      <c r="K171" s="122"/>
      <c r="L171" s="123"/>
    </row>
    <row r="172" spans="2:12" x14ac:dyDescent="0.35">
      <c r="B172" s="121"/>
      <c r="C172" s="122"/>
      <c r="D172" s="122"/>
      <c r="E172" s="727"/>
      <c r="F172" s="122"/>
      <c r="G172" s="122"/>
      <c r="H172" s="122"/>
      <c r="I172" s="122"/>
      <c r="J172" s="122"/>
      <c r="K172" s="122"/>
      <c r="L172" s="123"/>
    </row>
    <row r="173" spans="2:12" x14ac:dyDescent="0.35">
      <c r="B173" s="121"/>
      <c r="C173" s="707" t="s">
        <v>1354</v>
      </c>
      <c r="D173" s="708"/>
      <c r="E173" s="183"/>
      <c r="F173" s="122"/>
      <c r="G173" s="122"/>
      <c r="H173" s="122"/>
      <c r="I173" s="122"/>
      <c r="J173" s="122"/>
      <c r="K173" s="122"/>
      <c r="L173" s="123"/>
    </row>
    <row r="174" spans="2:12" x14ac:dyDescent="0.35">
      <c r="B174" s="121"/>
      <c r="C174" s="707" t="s">
        <v>1355</v>
      </c>
      <c r="D174" s="708"/>
      <c r="E174" s="183"/>
      <c r="F174" s="122"/>
      <c r="G174" s="122"/>
      <c r="H174" s="122"/>
      <c r="I174" s="122"/>
      <c r="J174" s="122"/>
      <c r="K174" s="122"/>
      <c r="L174" s="123"/>
    </row>
    <row r="175" spans="2:12" x14ac:dyDescent="0.35">
      <c r="B175" s="121"/>
      <c r="C175" s="707" t="s">
        <v>1356</v>
      </c>
      <c r="D175" s="708"/>
      <c r="E175" s="183">
        <v>19960</v>
      </c>
      <c r="F175" s="122"/>
      <c r="G175" s="122"/>
      <c r="H175" s="122"/>
      <c r="I175" s="122"/>
      <c r="J175" s="122"/>
      <c r="K175" s="122"/>
      <c r="L175" s="123"/>
    </row>
    <row r="176" spans="2:12" x14ac:dyDescent="0.35">
      <c r="B176" s="121"/>
      <c r="C176" s="707" t="s">
        <v>1357</v>
      </c>
      <c r="D176" s="708"/>
      <c r="E176" s="183"/>
      <c r="F176" s="122"/>
      <c r="G176" s="122"/>
      <c r="H176" s="122"/>
      <c r="I176" s="122"/>
      <c r="J176" s="122"/>
      <c r="K176" s="122"/>
      <c r="L176" s="123"/>
    </row>
    <row r="177" spans="2:12" x14ac:dyDescent="0.35">
      <c r="B177" s="121"/>
      <c r="C177" s="707" t="s">
        <v>1358</v>
      </c>
      <c r="D177" s="708"/>
      <c r="E177" s="183">
        <v>2176</v>
      </c>
      <c r="F177" s="122"/>
      <c r="G177" s="122"/>
      <c r="H177" s="122"/>
      <c r="I177" s="122"/>
      <c r="J177" s="122"/>
      <c r="K177" s="122"/>
      <c r="L177" s="123"/>
    </row>
    <row r="178" spans="2:12" x14ac:dyDescent="0.35">
      <c r="B178" s="121"/>
      <c r="C178" s="709" t="s">
        <v>1199</v>
      </c>
      <c r="D178" s="158" t="s">
        <v>1359</v>
      </c>
      <c r="E178" s="183"/>
      <c r="F178" s="122"/>
      <c r="G178" s="122"/>
      <c r="H178" s="122"/>
      <c r="I178" s="122"/>
      <c r="J178" s="122"/>
      <c r="K178" s="122"/>
      <c r="L178" s="123"/>
    </row>
    <row r="179" spans="2:12" x14ac:dyDescent="0.35">
      <c r="B179" s="121"/>
      <c r="C179" s="710"/>
      <c r="D179" s="158" t="s">
        <v>85</v>
      </c>
      <c r="E179" s="183">
        <v>4225.0770000000002</v>
      </c>
      <c r="F179" s="122"/>
      <c r="G179" s="122"/>
      <c r="H179" s="122"/>
      <c r="I179" s="122"/>
      <c r="J179" s="122"/>
      <c r="K179" s="122"/>
      <c r="L179" s="123"/>
    </row>
    <row r="180" spans="2:12" x14ac:dyDescent="0.35">
      <c r="B180" s="121"/>
      <c r="C180" s="711" t="s">
        <v>1360</v>
      </c>
      <c r="D180" s="712"/>
      <c r="E180" s="188">
        <f>SUM(E173:E179)</f>
        <v>26361.077000000001</v>
      </c>
      <c r="F180" s="122"/>
      <c r="G180" s="122"/>
      <c r="H180" s="122"/>
      <c r="I180" s="122"/>
      <c r="J180" s="122"/>
      <c r="K180" s="122"/>
      <c r="L180" s="123"/>
    </row>
    <row r="181" spans="2:12" x14ac:dyDescent="0.35">
      <c r="B181" s="121"/>
      <c r="C181" s="705" t="s">
        <v>1361</v>
      </c>
      <c r="D181" s="706"/>
      <c r="E181" s="253">
        <f>E180/F89</f>
        <v>0.50817732049856323</v>
      </c>
      <c r="F181" s="122"/>
      <c r="G181" s="122"/>
      <c r="H181" s="122"/>
      <c r="I181" s="122"/>
      <c r="J181" s="122"/>
      <c r="K181" s="122"/>
      <c r="L181" s="123"/>
    </row>
    <row r="182" spans="2:12" x14ac:dyDescent="0.35">
      <c r="B182" s="121"/>
      <c r="C182" s="174"/>
      <c r="D182" s="124"/>
      <c r="E182" s="122"/>
      <c r="F182" s="122"/>
      <c r="G182" s="122"/>
      <c r="H182" s="122"/>
      <c r="I182" s="122"/>
      <c r="J182" s="122"/>
      <c r="K182" s="122"/>
      <c r="L182" s="123"/>
    </row>
    <row r="183" spans="2:12" x14ac:dyDescent="0.35">
      <c r="B183" s="121"/>
      <c r="C183" s="707" t="s">
        <v>1362</v>
      </c>
      <c r="D183" s="708"/>
      <c r="E183" s="254">
        <v>0</v>
      </c>
      <c r="F183" s="246" t="s">
        <v>1363</v>
      </c>
      <c r="G183" s="122"/>
      <c r="H183" s="146"/>
      <c r="I183" s="122"/>
      <c r="J183" s="122"/>
      <c r="K183" s="122"/>
      <c r="L183" s="123"/>
    </row>
    <row r="184" spans="2:12" x14ac:dyDescent="0.35">
      <c r="B184" s="121"/>
      <c r="C184" s="705" t="s">
        <v>1364</v>
      </c>
      <c r="D184" s="706"/>
      <c r="E184" s="255"/>
      <c r="F184" s="256"/>
      <c r="G184" s="122"/>
      <c r="H184" s="122"/>
      <c r="I184" s="122"/>
      <c r="J184" s="122"/>
      <c r="K184" s="122"/>
      <c r="L184" s="123"/>
    </row>
    <row r="185" spans="2:12" x14ac:dyDescent="0.35">
      <c r="B185" s="121"/>
      <c r="C185" s="174"/>
      <c r="D185" s="124"/>
      <c r="E185" s="122"/>
      <c r="F185" s="122"/>
      <c r="G185" s="122"/>
      <c r="H185" s="122"/>
      <c r="I185" s="122"/>
      <c r="J185" s="122"/>
      <c r="K185" s="122"/>
      <c r="L185" s="123"/>
    </row>
    <row r="186" spans="2:12" x14ac:dyDescent="0.35">
      <c r="B186" s="121"/>
      <c r="C186" s="122"/>
      <c r="D186" s="122"/>
      <c r="E186" s="122"/>
      <c r="F186" s="122"/>
      <c r="G186" s="122"/>
      <c r="H186" s="122"/>
      <c r="I186" s="122"/>
      <c r="J186" s="122"/>
      <c r="K186" s="122"/>
      <c r="L186" s="123"/>
    </row>
    <row r="187" spans="2:12" x14ac:dyDescent="0.35">
      <c r="B187" s="121" t="s">
        <v>1365</v>
      </c>
      <c r="C187" s="173" t="s">
        <v>1240</v>
      </c>
      <c r="D187" s="122"/>
      <c r="E187" s="122"/>
      <c r="F187" s="122"/>
      <c r="G187" s="122"/>
      <c r="H187" s="122"/>
      <c r="I187" s="122"/>
      <c r="J187" s="122"/>
      <c r="K187" s="122"/>
      <c r="L187" s="123"/>
    </row>
    <row r="188" spans="2:12" x14ac:dyDescent="0.35">
      <c r="B188" s="121"/>
      <c r="C188" s="122"/>
      <c r="D188" s="122"/>
      <c r="E188" s="122"/>
      <c r="F188" s="122"/>
      <c r="G188" s="122"/>
      <c r="H188" s="122"/>
      <c r="I188" s="122"/>
      <c r="J188" s="122"/>
      <c r="K188" s="122"/>
      <c r="L188" s="123"/>
    </row>
    <row r="189" spans="2:12" x14ac:dyDescent="0.35">
      <c r="B189" s="121"/>
      <c r="C189" s="122"/>
      <c r="D189" s="178" t="s">
        <v>1207</v>
      </c>
      <c r="E189" s="178" t="s">
        <v>1234</v>
      </c>
      <c r="F189" s="122"/>
      <c r="G189" s="122"/>
      <c r="H189" s="122"/>
      <c r="I189" s="122"/>
      <c r="J189" s="122"/>
      <c r="K189" s="122"/>
      <c r="L189" s="123"/>
    </row>
    <row r="190" spans="2:12" x14ac:dyDescent="0.35">
      <c r="B190" s="121"/>
      <c r="C190" s="194" t="s">
        <v>1241</v>
      </c>
      <c r="D190" s="183">
        <v>2176</v>
      </c>
      <c r="E190" s="225">
        <v>0</v>
      </c>
      <c r="F190" s="122"/>
      <c r="G190" s="122"/>
      <c r="H190" s="122"/>
      <c r="I190" s="122"/>
      <c r="J190" s="122"/>
      <c r="K190" s="122"/>
      <c r="L190" s="123"/>
    </row>
    <row r="191" spans="2:12" x14ac:dyDescent="0.35">
      <c r="B191" s="121"/>
      <c r="C191" s="194" t="s">
        <v>1242</v>
      </c>
      <c r="D191" s="183">
        <v>4225.0770000000002</v>
      </c>
      <c r="E191" s="225">
        <v>0.7621</v>
      </c>
      <c r="F191" s="493"/>
      <c r="G191" s="122"/>
      <c r="H191" s="122"/>
      <c r="I191" s="122"/>
      <c r="J191" s="122"/>
      <c r="K191" s="122"/>
      <c r="L191" s="123"/>
    </row>
    <row r="192" spans="2:12" x14ac:dyDescent="0.35">
      <c r="B192" s="121"/>
      <c r="C192" s="194" t="s">
        <v>1243</v>
      </c>
      <c r="D192" s="183"/>
      <c r="E192" s="257"/>
      <c r="F192" s="122"/>
      <c r="G192" s="122"/>
      <c r="H192" s="122"/>
      <c r="I192" s="122"/>
      <c r="J192" s="122"/>
      <c r="K192" s="122"/>
      <c r="L192" s="123"/>
    </row>
    <row r="193" spans="2:12" x14ac:dyDescent="0.35">
      <c r="B193" s="121"/>
      <c r="C193" s="238" t="s">
        <v>87</v>
      </c>
      <c r="D193" s="188">
        <f>D191+D190</f>
        <v>6401.0770000000002</v>
      </c>
      <c r="E193" s="226">
        <f>E191</f>
        <v>0.7621</v>
      </c>
      <c r="F193" s="146"/>
      <c r="G193" s="122"/>
      <c r="H193" s="122"/>
      <c r="I193" s="122"/>
      <c r="J193" s="122"/>
      <c r="K193" s="122"/>
      <c r="L193" s="123"/>
    </row>
    <row r="194" spans="2:12" ht="15" thickBot="1" x14ac:dyDescent="0.4">
      <c r="B194" s="258"/>
      <c r="C194" s="259"/>
      <c r="D194" s="259"/>
      <c r="E194" s="259"/>
      <c r="F194" s="259"/>
      <c r="G194" s="259"/>
      <c r="H194" s="259"/>
      <c r="I194" s="259"/>
      <c r="J194" s="259"/>
      <c r="K194" s="259"/>
      <c r="L194" s="260"/>
    </row>
    <row r="232" spans="2:3" x14ac:dyDescent="0.35">
      <c r="B232" s="235"/>
      <c r="C232" s="261"/>
    </row>
  </sheetData>
  <mergeCells count="55">
    <mergeCell ref="F46:I46"/>
    <mergeCell ref="D4:F4"/>
    <mergeCell ref="F41:H41"/>
    <mergeCell ref="F42:H42"/>
    <mergeCell ref="C132:D132"/>
    <mergeCell ref="F47:I47"/>
    <mergeCell ref="C59:E59"/>
    <mergeCell ref="C77:D79"/>
    <mergeCell ref="C118:D118"/>
    <mergeCell ref="C119:D119"/>
    <mergeCell ref="E119:E120"/>
    <mergeCell ref="F119:F120"/>
    <mergeCell ref="C120:D120"/>
    <mergeCell ref="C121:D121"/>
    <mergeCell ref="C122:D122"/>
    <mergeCell ref="C124:D124"/>
    <mergeCell ref="C126:D126"/>
    <mergeCell ref="C131:D131"/>
    <mergeCell ref="K132:K133"/>
    <mergeCell ref="C133:D133"/>
    <mergeCell ref="C134:D134"/>
    <mergeCell ref="J132:J133"/>
    <mergeCell ref="E132:E133"/>
    <mergeCell ref="F132:F133"/>
    <mergeCell ref="G132:G133"/>
    <mergeCell ref="H132:H133"/>
    <mergeCell ref="I132:I133"/>
    <mergeCell ref="C143:D143"/>
    <mergeCell ref="C144:D144"/>
    <mergeCell ref="E144:E145"/>
    <mergeCell ref="F144:F145"/>
    <mergeCell ref="G144:G145"/>
    <mergeCell ref="C173:D173"/>
    <mergeCell ref="J144:J145"/>
    <mergeCell ref="K144:K145"/>
    <mergeCell ref="C145:D145"/>
    <mergeCell ref="C146:D146"/>
    <mergeCell ref="C150:D150"/>
    <mergeCell ref="C151:D151"/>
    <mergeCell ref="D156:K156"/>
    <mergeCell ref="D157:K157"/>
    <mergeCell ref="D162:K162"/>
    <mergeCell ref="D163:K163"/>
    <mergeCell ref="E171:E172"/>
    <mergeCell ref="H144:H145"/>
    <mergeCell ref="I144:I145"/>
    <mergeCell ref="C181:D181"/>
    <mergeCell ref="C183:D183"/>
    <mergeCell ref="C184:D184"/>
    <mergeCell ref="C174:D174"/>
    <mergeCell ref="C175:D175"/>
    <mergeCell ref="C176:D176"/>
    <mergeCell ref="C177:D177"/>
    <mergeCell ref="C178:C179"/>
    <mergeCell ref="C180:D180"/>
  </mergeCells>
  <hyperlinks>
    <hyperlink ref="F13" r:id="rId1" xr:uid="{00000000-0004-0000-0700-000000000000}"/>
    <hyperlink ref="F43" r:id="rId2" display="https://foncier.fr/" xr:uid="{3D8C3D22-E777-4E3E-B354-8639A24D168C}"/>
    <hyperlink ref="F45" r:id="rId3" display="https://compare.coveredbondlabel.com/compare/table" xr:uid="{5EEAAE98-E7DE-48F8-ABE9-F2B40A481B3C}"/>
  </hyperlinks>
  <pageMargins left="0.23622047244094491" right="0.23622047244094491" top="0.55118110236220474" bottom="0.55118110236220474" header="0.31496062992125984" footer="0.31496062992125984"/>
  <pageSetup paperSize="9" scale="56" fitToHeight="0" orientation="portrait" r:id="rId4"/>
  <rowBreaks count="2" manualBreakCount="2">
    <brk id="93" max="11" man="1"/>
    <brk id="167" max="11" man="1"/>
  </row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18</vt:i4>
      </vt:variant>
      <vt:variant>
        <vt:lpstr>Plages nommées</vt:lpstr>
      </vt:variant>
      <vt:variant>
        <vt:i4>13</vt:i4>
      </vt:variant>
    </vt:vector>
  </HeadingPairs>
  <TitlesOfParts>
    <vt:vector size="31" baseType="lpstr">
      <vt:lpstr>Introduction</vt:lpstr>
      <vt:lpstr>A. HTT General</vt:lpstr>
      <vt:lpstr>B1. HTT Mortgage Assets</vt:lpstr>
      <vt:lpstr>B2. HTT Public Sector Assets</vt:lpstr>
      <vt:lpstr>B3. HTT Shipping Assets</vt:lpstr>
      <vt:lpstr>C. HTT Harmonised Glossary</vt:lpstr>
      <vt:lpstr>Disclaimer</vt:lpstr>
      <vt:lpstr>Garde</vt:lpstr>
      <vt:lpstr>D1. NTT Overview</vt:lpstr>
      <vt:lpstr>D2 NTT Residential</vt:lpstr>
      <vt:lpstr>D3 NTT Public sector</vt:lpstr>
      <vt:lpstr>D4 NTT Covered bonds</vt:lpstr>
      <vt:lpstr>D5 NTT Explanations</vt:lpstr>
      <vt:lpstr> D6 NTT Disclaimer </vt:lpstr>
      <vt:lpstr>E. Optional ECB-ECAIs data</vt:lpstr>
      <vt:lpstr>F1. Sustainable M data</vt:lpstr>
      <vt:lpstr>F2. Sustainable PS data</vt:lpstr>
      <vt:lpstr>Temp. Optional COVID 19 impact</vt:lpstr>
      <vt:lpstr>Disclaimer!general_tc</vt:lpstr>
      <vt:lpstr>Disclaimer!Impression_des_titres</vt:lpstr>
      <vt:lpstr>Disclaimer!privacy_policy</vt:lpstr>
      <vt:lpstr>'A. HTT General'!Zone_d_impression</vt:lpstr>
      <vt:lpstr>'B1. HTT Mortgage Assets'!Zone_d_impression</vt:lpstr>
      <vt:lpstr>'B2. HTT Public Sector Assets'!Zone_d_impression</vt:lpstr>
      <vt:lpstr>'B3. HTT Shipping Assets'!Zone_d_impression</vt:lpstr>
      <vt:lpstr>'C. HTT Harmonised Glossary'!Zone_d_impression</vt:lpstr>
      <vt:lpstr>'D5 NTT Explanations'!Zone_d_impression</vt:lpstr>
      <vt:lpstr>Disclaimer!Zone_d_impression</vt:lpstr>
      <vt:lpstr>'E. Optional ECB-ECAIs data'!Zone_d_impression</vt:lpstr>
      <vt:lpstr>Introduction!Zone_d_impression</vt:lpstr>
      <vt:lpstr>'Temp. Optional COVID 19 impact'!Zone_d_impression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ROUSSEAU Gregory [CFF]</cp:lastModifiedBy>
  <cp:lastPrinted>2024-08-29T11:54:53Z</cp:lastPrinted>
  <dcterms:created xsi:type="dcterms:W3CDTF">2016-04-21T08:07:20Z</dcterms:created>
  <dcterms:modified xsi:type="dcterms:W3CDTF">2025-11-10T11:02:14Z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a19f0c-bea1-442e-a475-ed109d9ec508_Enabled">
    <vt:lpwstr>true</vt:lpwstr>
  </property>
  <property fmtid="{D5CDD505-2E9C-101B-9397-08002B2CF9AE}" pid="3" name="MSIP_Label_48a19f0c-bea1-442e-a475-ed109d9ec508_SetDate">
    <vt:lpwstr>2023-01-06T13:28:28Z</vt:lpwstr>
  </property>
  <property fmtid="{D5CDD505-2E9C-101B-9397-08002B2CF9AE}" pid="4" name="MSIP_Label_48a19f0c-bea1-442e-a475-ed109d9ec508_Method">
    <vt:lpwstr>Standard</vt:lpwstr>
  </property>
  <property fmtid="{D5CDD505-2E9C-101B-9397-08002B2CF9AE}" pid="5" name="MSIP_Label_48a19f0c-bea1-442e-a475-ed109d9ec508_Name">
    <vt:lpwstr>48a19f0c-bea1-442e-a475-ed109d9ec508</vt:lpwstr>
  </property>
  <property fmtid="{D5CDD505-2E9C-101B-9397-08002B2CF9AE}" pid="6" name="MSIP_Label_48a19f0c-bea1-442e-a475-ed109d9ec508_SiteId">
    <vt:lpwstr>d5bb6d35-8a82-4329-b49a-5030bd6497ab</vt:lpwstr>
  </property>
  <property fmtid="{D5CDD505-2E9C-101B-9397-08002B2CF9AE}" pid="7" name="MSIP_Label_48a19f0c-bea1-442e-a475-ed109d9ec508_ContentBits">
    <vt:lpwstr>0</vt:lpwstr>
  </property>
</Properties>
</file>